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 lockWindows="1"/>
  <bookViews>
    <workbookView xWindow="-15" yWindow="1530" windowWidth="17310" windowHeight="10260" tabRatio="444"/>
  </bookViews>
  <sheets>
    <sheet name="WEIGHT ESTIMATOR FORM-SM&amp;CIV" sheetId="1" r:id="rId1"/>
    <sheet name="CUBE SHEET-ITO-TMO-ONLY" sheetId="2" r:id="rId2"/>
  </sheets>
  <definedNames>
    <definedName name="_xlnm.Print_Area" localSheetId="1">'CUBE SHEET-ITO-TMO-ONLY'!$A$2:$I$231</definedName>
    <definedName name="_xlnm.Print_Area" localSheetId="0">'WEIGHT ESTIMATOR FORM-SM&amp;CIV'!$A$2:$I$212</definedName>
  </definedNames>
  <calcPr calcId="125725"/>
</workbook>
</file>

<file path=xl/calcChain.xml><?xml version="1.0" encoding="utf-8"?>
<calcChain xmlns="http://schemas.openxmlformats.org/spreadsheetml/2006/main">
  <c r="D196" i="1"/>
  <c r="D197"/>
  <c r="D198"/>
  <c r="D199"/>
  <c r="D200"/>
  <c r="D201"/>
  <c r="D202"/>
  <c r="D203"/>
  <c r="C204"/>
  <c r="D205" s="1"/>
  <c r="D203" i="2"/>
  <c r="D206"/>
  <c r="D204"/>
  <c r="D205"/>
  <c r="D202"/>
  <c r="D199"/>
  <c r="D200"/>
  <c r="D208" s="1"/>
  <c r="D201"/>
  <c r="D207"/>
  <c r="D222"/>
  <c r="D213"/>
  <c r="D214"/>
  <c r="D215"/>
  <c r="D216"/>
  <c r="D226" s="1"/>
  <c r="D228" s="1"/>
  <c r="D217"/>
  <c r="D218"/>
  <c r="D219"/>
  <c r="D220"/>
  <c r="D221"/>
  <c r="D223"/>
  <c r="D224"/>
  <c r="D225"/>
  <c r="D9"/>
  <c r="D12"/>
  <c r="D14"/>
  <c r="D21"/>
  <c r="D22"/>
  <c r="D23"/>
  <c r="D5"/>
  <c r="D25" s="1"/>
  <c r="H28" s="1"/>
  <c r="D6"/>
  <c r="D7"/>
  <c r="D8"/>
  <c r="D10"/>
  <c r="D11"/>
  <c r="D13"/>
  <c r="D15"/>
  <c r="D16"/>
  <c r="D17"/>
  <c r="D18"/>
  <c r="D19"/>
  <c r="D20"/>
  <c r="D24"/>
  <c r="I5"/>
  <c r="I6"/>
  <c r="I17"/>
  <c r="I21"/>
  <c r="I22"/>
  <c r="I23"/>
  <c r="I24"/>
  <c r="I7"/>
  <c r="I8"/>
  <c r="I9"/>
  <c r="I10"/>
  <c r="I11"/>
  <c r="I12"/>
  <c r="I13"/>
  <c r="I14"/>
  <c r="I15"/>
  <c r="I16"/>
  <c r="I18"/>
  <c r="I19"/>
  <c r="I20"/>
  <c r="I25"/>
  <c r="I26"/>
  <c r="I34"/>
  <c r="I37"/>
  <c r="I35"/>
  <c r="I36"/>
  <c r="I38"/>
  <c r="I39"/>
  <c r="I40"/>
  <c r="D35"/>
  <c r="D34"/>
  <c r="D36"/>
  <c r="D37"/>
  <c r="D41" s="1"/>
  <c r="H42" s="1"/>
  <c r="I43" s="1"/>
  <c r="D38"/>
  <c r="D39"/>
  <c r="D40"/>
  <c r="D186"/>
  <c r="D184"/>
  <c r="D185"/>
  <c r="D191" s="1"/>
  <c r="D187"/>
  <c r="D188"/>
  <c r="D189"/>
  <c r="D190"/>
  <c r="I184"/>
  <c r="I185"/>
  <c r="I186"/>
  <c r="I191" s="1"/>
  <c r="I187"/>
  <c r="I188"/>
  <c r="I189"/>
  <c r="I190"/>
  <c r="D49"/>
  <c r="D50"/>
  <c r="D60" s="1"/>
  <c r="D51"/>
  <c r="D52"/>
  <c r="D53"/>
  <c r="D54"/>
  <c r="D55"/>
  <c r="D56"/>
  <c r="D57"/>
  <c r="D58"/>
  <c r="D59"/>
  <c r="I48"/>
  <c r="I49"/>
  <c r="I59" s="1"/>
  <c r="I50"/>
  <c r="I51"/>
  <c r="I52"/>
  <c r="I53"/>
  <c r="I54"/>
  <c r="I55"/>
  <c r="I56"/>
  <c r="I57"/>
  <c r="I58"/>
  <c r="I67"/>
  <c r="I74" s="1"/>
  <c r="H76" s="1"/>
  <c r="I77" s="1"/>
  <c r="I68"/>
  <c r="I69"/>
  <c r="I70"/>
  <c r="I71"/>
  <c r="I72"/>
  <c r="I73"/>
  <c r="D67"/>
  <c r="D74" s="1"/>
  <c r="D68"/>
  <c r="D69"/>
  <c r="D70"/>
  <c r="D71"/>
  <c r="D72"/>
  <c r="D73"/>
  <c r="D83"/>
  <c r="D84"/>
  <c r="D85"/>
  <c r="D86"/>
  <c r="D90" s="1"/>
  <c r="D87"/>
  <c r="D88"/>
  <c r="D89"/>
  <c r="I83"/>
  <c r="I88" s="1"/>
  <c r="I84"/>
  <c r="I85"/>
  <c r="I86"/>
  <c r="I87"/>
  <c r="I96"/>
  <c r="I102" s="1"/>
  <c r="I97"/>
  <c r="I98"/>
  <c r="I99"/>
  <c r="I100"/>
  <c r="I101"/>
  <c r="D96"/>
  <c r="D97"/>
  <c r="D102" s="1"/>
  <c r="D98"/>
  <c r="D99"/>
  <c r="D100"/>
  <c r="D101"/>
  <c r="I110"/>
  <c r="I111"/>
  <c r="I118" s="1"/>
  <c r="I113"/>
  <c r="I114"/>
  <c r="I115"/>
  <c r="I116"/>
  <c r="I117"/>
  <c r="D110"/>
  <c r="D111"/>
  <c r="D112"/>
  <c r="D113"/>
  <c r="D115"/>
  <c r="D116"/>
  <c r="D117"/>
  <c r="I126"/>
  <c r="I127"/>
  <c r="I140" s="1"/>
  <c r="H142" s="1"/>
  <c r="I143" s="1"/>
  <c r="I128"/>
  <c r="I129"/>
  <c r="I130"/>
  <c r="I131"/>
  <c r="I132"/>
  <c r="I133"/>
  <c r="I134"/>
  <c r="I135"/>
  <c r="I136"/>
  <c r="I137"/>
  <c r="I138"/>
  <c r="I139"/>
  <c r="D126"/>
  <c r="D127"/>
  <c r="D128"/>
  <c r="D142" s="1"/>
  <c r="D129"/>
  <c r="D130"/>
  <c r="D131"/>
  <c r="D132"/>
  <c r="D133"/>
  <c r="D134"/>
  <c r="D135"/>
  <c r="D136"/>
  <c r="D137"/>
  <c r="D138"/>
  <c r="D139"/>
  <c r="D140"/>
  <c r="D141"/>
  <c r="D148"/>
  <c r="D149"/>
  <c r="D150"/>
  <c r="D151"/>
  <c r="D152"/>
  <c r="D153"/>
  <c r="D154"/>
  <c r="D155"/>
  <c r="D156"/>
  <c r="H155" s="1"/>
  <c r="I156" s="1"/>
  <c r="I148"/>
  <c r="I153" s="1"/>
  <c r="I149"/>
  <c r="I150"/>
  <c r="I151"/>
  <c r="I152"/>
  <c r="I161"/>
  <c r="I176" s="1"/>
  <c r="H178" s="1"/>
  <c r="I179" s="1"/>
  <c r="I162"/>
  <c r="I163"/>
  <c r="I164"/>
  <c r="I165"/>
  <c r="I166"/>
  <c r="I167"/>
  <c r="I168"/>
  <c r="I169"/>
  <c r="I170"/>
  <c r="I171"/>
  <c r="I172"/>
  <c r="I173"/>
  <c r="I174"/>
  <c r="I175"/>
  <c r="D161"/>
  <c r="D176" s="1"/>
  <c r="D162"/>
  <c r="D163"/>
  <c r="D164"/>
  <c r="D165"/>
  <c r="D166"/>
  <c r="D167"/>
  <c r="D168"/>
  <c r="D169"/>
  <c r="D170"/>
  <c r="D171"/>
  <c r="D172"/>
  <c r="D173"/>
  <c r="D174"/>
  <c r="D175"/>
  <c r="C191"/>
  <c r="H191"/>
  <c r="I192" s="1"/>
  <c r="C25"/>
  <c r="H26"/>
  <c r="I27"/>
  <c r="C41"/>
  <c r="I41" s="1"/>
  <c r="H40"/>
  <c r="C121"/>
  <c r="H118"/>
  <c r="I119" s="1"/>
  <c r="C60"/>
  <c r="H59"/>
  <c r="I60" s="1"/>
  <c r="H74"/>
  <c r="C74"/>
  <c r="I75"/>
  <c r="H88"/>
  <c r="I89" s="1"/>
  <c r="C90"/>
  <c r="H102"/>
  <c r="I103" s="1"/>
  <c r="C102"/>
  <c r="C142"/>
  <c r="H140"/>
  <c r="I141" s="1"/>
  <c r="H153"/>
  <c r="C156"/>
  <c r="I154"/>
  <c r="H176"/>
  <c r="I177" s="1"/>
  <c r="C176"/>
  <c r="C226"/>
  <c r="D230" s="1"/>
  <c r="H140" i="1"/>
  <c r="C142"/>
  <c r="I141" s="1"/>
  <c r="C156"/>
  <c r="H153"/>
  <c r="C176"/>
  <c r="H176"/>
  <c r="H26"/>
  <c r="C26"/>
  <c r="I27" s="1"/>
  <c r="H191"/>
  <c r="C191"/>
  <c r="C60"/>
  <c r="H59"/>
  <c r="C102"/>
  <c r="H102"/>
  <c r="C74"/>
  <c r="H74"/>
  <c r="C43"/>
  <c r="H40"/>
  <c r="C121"/>
  <c r="H118"/>
  <c r="I118" s="1"/>
  <c r="H88"/>
  <c r="C90"/>
  <c r="I127"/>
  <c r="I126"/>
  <c r="I133"/>
  <c r="I138"/>
  <c r="I128"/>
  <c r="I129"/>
  <c r="I130"/>
  <c r="I131"/>
  <c r="I132"/>
  <c r="I134"/>
  <c r="I135"/>
  <c r="I136"/>
  <c r="I137"/>
  <c r="I139"/>
  <c r="D128"/>
  <c r="D131"/>
  <c r="D129"/>
  <c r="D126"/>
  <c r="D127"/>
  <c r="D130"/>
  <c r="D132"/>
  <c r="D133"/>
  <c r="D134"/>
  <c r="D135"/>
  <c r="D136"/>
  <c r="D137"/>
  <c r="D138"/>
  <c r="D139"/>
  <c r="D140"/>
  <c r="D141"/>
  <c r="D151"/>
  <c r="D153"/>
  <c r="D152"/>
  <c r="D148"/>
  <c r="D149"/>
  <c r="D150"/>
  <c r="D154"/>
  <c r="D155"/>
  <c r="I151"/>
  <c r="I148"/>
  <c r="I149"/>
  <c r="I150"/>
  <c r="I152"/>
  <c r="D168"/>
  <c r="D169"/>
  <c r="D162"/>
  <c r="D175"/>
  <c r="D171"/>
  <c r="D174"/>
  <c r="D164"/>
  <c r="D161"/>
  <c r="D172"/>
  <c r="D163"/>
  <c r="D165"/>
  <c r="D166"/>
  <c r="D167"/>
  <c r="D170"/>
  <c r="D173"/>
  <c r="I167"/>
  <c r="I165"/>
  <c r="I161"/>
  <c r="I162"/>
  <c r="I163"/>
  <c r="I164"/>
  <c r="I166"/>
  <c r="I168"/>
  <c r="I169"/>
  <c r="I170"/>
  <c r="I171"/>
  <c r="I172"/>
  <c r="I173"/>
  <c r="I174"/>
  <c r="I175"/>
  <c r="I24"/>
  <c r="I22"/>
  <c r="I20"/>
  <c r="I17"/>
  <c r="I12"/>
  <c r="I10"/>
  <c r="I16"/>
  <c r="I5"/>
  <c r="I6"/>
  <c r="I7"/>
  <c r="I8"/>
  <c r="I9"/>
  <c r="I11"/>
  <c r="I13"/>
  <c r="I14"/>
  <c r="I15"/>
  <c r="I18"/>
  <c r="I19"/>
  <c r="I21"/>
  <c r="I23"/>
  <c r="I25"/>
  <c r="D7"/>
  <c r="D8"/>
  <c r="D9"/>
  <c r="D11"/>
  <c r="D12"/>
  <c r="D14"/>
  <c r="D15"/>
  <c r="D21"/>
  <c r="D20"/>
  <c r="D5"/>
  <c r="D6"/>
  <c r="D10"/>
  <c r="D13"/>
  <c r="D16"/>
  <c r="D17"/>
  <c r="D18"/>
  <c r="D19"/>
  <c r="D22"/>
  <c r="D23"/>
  <c r="D24"/>
  <c r="D25"/>
  <c r="I188"/>
  <c r="I189"/>
  <c r="I184"/>
  <c r="I185"/>
  <c r="I186"/>
  <c r="I187"/>
  <c r="I190"/>
  <c r="D184"/>
  <c r="D185"/>
  <c r="D186"/>
  <c r="D187"/>
  <c r="D188"/>
  <c r="D189"/>
  <c r="D190"/>
  <c r="D52"/>
  <c r="D57"/>
  <c r="D50"/>
  <c r="D49"/>
  <c r="D51"/>
  <c r="D53"/>
  <c r="D54"/>
  <c r="D55"/>
  <c r="D56"/>
  <c r="D58"/>
  <c r="D59"/>
  <c r="I51"/>
  <c r="I52"/>
  <c r="I53"/>
  <c r="I54"/>
  <c r="I50"/>
  <c r="I48"/>
  <c r="I49"/>
  <c r="I55"/>
  <c r="I56"/>
  <c r="I57"/>
  <c r="I58"/>
  <c r="D98"/>
  <c r="D101"/>
  <c r="D97"/>
  <c r="D99"/>
  <c r="D96"/>
  <c r="D100"/>
  <c r="I98"/>
  <c r="I101"/>
  <c r="I99"/>
  <c r="I96"/>
  <c r="I97"/>
  <c r="I100"/>
  <c r="D68"/>
  <c r="D72"/>
  <c r="D70"/>
  <c r="D67"/>
  <c r="D69"/>
  <c r="D71"/>
  <c r="D73"/>
  <c r="I67"/>
  <c r="I68"/>
  <c r="I69"/>
  <c r="I70"/>
  <c r="I71"/>
  <c r="I72"/>
  <c r="I73"/>
  <c r="D40"/>
  <c r="D34"/>
  <c r="D38"/>
  <c r="D35"/>
  <c r="D36"/>
  <c r="D37"/>
  <c r="D39"/>
  <c r="D41"/>
  <c r="D42"/>
  <c r="I36"/>
  <c r="I34"/>
  <c r="I35"/>
  <c r="I37"/>
  <c r="I38"/>
  <c r="I39"/>
  <c r="D113"/>
  <c r="D110"/>
  <c r="D111"/>
  <c r="D112"/>
  <c r="D115"/>
  <c r="D116"/>
  <c r="D117"/>
  <c r="D118"/>
  <c r="D119"/>
  <c r="D120"/>
  <c r="D83"/>
  <c r="D84"/>
  <c r="D85"/>
  <c r="D86"/>
  <c r="D87"/>
  <c r="D88"/>
  <c r="D89"/>
  <c r="I83"/>
  <c r="I84"/>
  <c r="I85"/>
  <c r="I86"/>
  <c r="I87"/>
  <c r="I111"/>
  <c r="I112"/>
  <c r="I113"/>
  <c r="I114"/>
  <c r="I115"/>
  <c r="I116"/>
  <c r="I117"/>
  <c r="I110"/>
  <c r="D90" l="1"/>
  <c r="D102"/>
  <c r="I26"/>
  <c r="I60"/>
  <c r="D74"/>
  <c r="I153"/>
  <c r="I154"/>
  <c r="D142"/>
  <c r="I75"/>
  <c r="D60"/>
  <c r="I74"/>
  <c r="I59"/>
  <c r="I89"/>
  <c r="D43"/>
  <c r="I140"/>
  <c r="H142" s="1"/>
  <c r="I143" s="1"/>
  <c r="D121"/>
  <c r="H120" s="1"/>
  <c r="I121" s="1"/>
  <c r="I192"/>
  <c r="I102"/>
  <c r="H104" s="1"/>
  <c r="I105" s="1"/>
  <c r="I191"/>
  <c r="I176"/>
  <c r="D156"/>
  <c r="I41"/>
  <c r="I196" s="1"/>
  <c r="I103"/>
  <c r="D204"/>
  <c r="C206" s="1"/>
  <c r="D191"/>
  <c r="D26"/>
  <c r="H28" s="1"/>
  <c r="I29" s="1"/>
  <c r="I119"/>
  <c r="I177"/>
  <c r="I88"/>
  <c r="I40"/>
  <c r="D176"/>
  <c r="H90" i="2"/>
  <c r="I91" s="1"/>
  <c r="I29"/>
  <c r="H196"/>
  <c r="D119"/>
  <c r="H104"/>
  <c r="I105" s="1"/>
  <c r="H193"/>
  <c r="I194" s="1"/>
  <c r="H201"/>
  <c r="I201"/>
  <c r="H61"/>
  <c r="I62" s="1"/>
  <c r="I196"/>
  <c r="D118"/>
  <c r="H178" i="1" l="1"/>
  <c r="I179" s="1"/>
  <c r="H155"/>
  <c r="I156" s="1"/>
  <c r="H61"/>
  <c r="I62" s="1"/>
  <c r="H90"/>
  <c r="I91" s="1"/>
  <c r="H193"/>
  <c r="I194" s="1"/>
  <c r="H196"/>
  <c r="D207"/>
  <c r="H76"/>
  <c r="I77" s="1"/>
  <c r="H42"/>
  <c r="I43" s="1"/>
  <c r="D120" i="2"/>
  <c r="D121" s="1"/>
  <c r="H120" s="1"/>
  <c r="I197" i="1" l="1"/>
  <c r="H197"/>
  <c r="I198" s="1"/>
  <c r="I121" i="2"/>
  <c r="H198"/>
  <c r="I198"/>
  <c r="H198" i="1" l="1"/>
  <c r="I199" s="1"/>
  <c r="H200" i="2"/>
  <c r="H202" s="1"/>
  <c r="I200"/>
  <c r="H199" i="1" l="1"/>
  <c r="I200" s="1"/>
  <c r="H203" i="2"/>
  <c r="H204" s="1"/>
  <c r="H206" s="1"/>
  <c r="I202"/>
  <c r="I204"/>
  <c r="I206" s="1"/>
  <c r="H200" i="1" l="1"/>
</calcChain>
</file>

<file path=xl/comments1.xml><?xml version="1.0" encoding="utf-8"?>
<comments xmlns="http://schemas.openxmlformats.org/spreadsheetml/2006/main">
  <authors>
    <author>JEFFREY P. ERICKSON</author>
  </authors>
  <commentList>
    <comment ref="H206" authorId="0">
      <text>
        <r>
          <rPr>
            <sz val="8"/>
            <color indexed="81"/>
            <rFont val="Tahoma"/>
          </rPr>
          <t xml:space="preserve">GREEN INDICATES-UNDER WEIGHT ALLOWANCE
RED INDICATES-EXCEEDS WEIGHT ALLOWANCE
</t>
        </r>
      </text>
    </comment>
    <comment ref="I206" authorId="0">
      <text>
        <r>
          <rPr>
            <sz val="8"/>
            <color indexed="81"/>
            <rFont val="Tahoma"/>
          </rPr>
          <t xml:space="preserve">GREEN INDICATES-UNDER WEIGHT ALLOWANCE
RED INDICATES-EXCEEDS WEIGHT ALLOWANCE 
</t>
        </r>
      </text>
    </comment>
  </commentList>
</comments>
</file>

<file path=xl/sharedStrings.xml><?xml version="1.0" encoding="utf-8"?>
<sst xmlns="http://schemas.openxmlformats.org/spreadsheetml/2006/main" count="769" uniqueCount="271">
  <si>
    <t>Item</t>
  </si>
  <si>
    <t>cu.ft.</t>
  </si>
  <si>
    <t># of pieces</t>
  </si>
  <si>
    <t>total cu.ft.</t>
  </si>
  <si>
    <t>Bookcase</t>
  </si>
  <si>
    <r>
      <t>Chair,</t>
    </r>
    <r>
      <rPr>
        <sz val="10"/>
        <rFont val="Arial"/>
        <family val="2"/>
      </rPr>
      <t xml:space="preserve"> Occasional</t>
    </r>
  </si>
  <si>
    <r>
      <t xml:space="preserve">Chair, </t>
    </r>
    <r>
      <rPr>
        <sz val="10"/>
        <rFont val="Arial"/>
        <family val="2"/>
      </rPr>
      <t>Overstuffed</t>
    </r>
  </si>
  <si>
    <r>
      <t xml:space="preserve">Chair, </t>
    </r>
    <r>
      <rPr>
        <sz val="10"/>
        <rFont val="Arial"/>
        <family val="2"/>
      </rPr>
      <t>Rocker</t>
    </r>
  </si>
  <si>
    <r>
      <t xml:space="preserve">Chair, </t>
    </r>
    <r>
      <rPr>
        <sz val="10"/>
        <rFont val="Arial"/>
        <family val="2"/>
      </rPr>
      <t>Straight</t>
    </r>
  </si>
  <si>
    <r>
      <t xml:space="preserve">Clock, </t>
    </r>
    <r>
      <rPr>
        <sz val="10"/>
        <rFont val="Arial"/>
        <family val="2"/>
      </rPr>
      <t>Grandfather</t>
    </r>
  </si>
  <si>
    <r>
      <t xml:space="preserve">Clock, </t>
    </r>
    <r>
      <rPr>
        <sz val="10"/>
        <rFont val="Arial"/>
        <family val="2"/>
      </rPr>
      <t>Grandmother</t>
    </r>
  </si>
  <si>
    <t>Day bed</t>
  </si>
  <si>
    <r>
      <t xml:space="preserve">Desk, </t>
    </r>
    <r>
      <rPr>
        <sz val="10"/>
        <rFont val="Arial"/>
        <family val="2"/>
      </rPr>
      <t>Secretary</t>
    </r>
  </si>
  <si>
    <t>Fire place Equip.</t>
  </si>
  <si>
    <t>Foot stool</t>
  </si>
  <si>
    <t>Magazine Rack</t>
  </si>
  <si>
    <t>Music Cabinet</t>
  </si>
  <si>
    <r>
      <t>Piano</t>
    </r>
    <r>
      <rPr>
        <sz val="10"/>
        <rFont val="Arial"/>
      </rPr>
      <t>, Parlor Grand</t>
    </r>
  </si>
  <si>
    <r>
      <t>Piano</t>
    </r>
    <r>
      <rPr>
        <sz val="10"/>
        <rFont val="Arial"/>
      </rPr>
      <t>, Spinet</t>
    </r>
  </si>
  <si>
    <r>
      <t xml:space="preserve">Radio, </t>
    </r>
    <r>
      <rPr>
        <sz val="10"/>
        <rFont val="Arial"/>
        <family val="2"/>
      </rPr>
      <t>Table</t>
    </r>
  </si>
  <si>
    <r>
      <t xml:space="preserve">Rugs/Pad  </t>
    </r>
    <r>
      <rPr>
        <sz val="10"/>
        <rFont val="Arial"/>
        <family val="2"/>
      </rPr>
      <t>Large</t>
    </r>
  </si>
  <si>
    <r>
      <t xml:space="preserve">Rugs/Pad  </t>
    </r>
    <r>
      <rPr>
        <sz val="10"/>
        <rFont val="Arial"/>
        <family val="2"/>
      </rPr>
      <t>Small</t>
    </r>
  </si>
  <si>
    <t>STEREO</t>
  </si>
  <si>
    <r>
      <t>Telephone Stand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&amp; chair</t>
    </r>
  </si>
  <si>
    <r>
      <t xml:space="preserve">Television, </t>
    </r>
    <r>
      <rPr>
        <sz val="10"/>
        <rFont val="Arial"/>
        <family val="2"/>
      </rPr>
      <t>Combination</t>
    </r>
  </si>
  <si>
    <r>
      <t xml:space="preserve">Television/ Radio </t>
    </r>
    <r>
      <rPr>
        <sz val="8"/>
        <rFont val="Arial"/>
        <family val="2"/>
      </rPr>
      <t>Console</t>
    </r>
  </si>
  <si>
    <r>
      <t xml:space="preserve">Television, </t>
    </r>
    <r>
      <rPr>
        <sz val="10"/>
        <rFont val="Arial"/>
        <family val="2"/>
      </rPr>
      <t>Table model</t>
    </r>
  </si>
  <si>
    <r>
      <t>Bench</t>
    </r>
    <r>
      <rPr>
        <sz val="10"/>
        <rFont val="Arial"/>
      </rPr>
      <t>, Harvest</t>
    </r>
  </si>
  <si>
    <r>
      <t xml:space="preserve">Cabinet, </t>
    </r>
    <r>
      <rPr>
        <sz val="10"/>
        <rFont val="Arial"/>
        <family val="2"/>
      </rPr>
      <t>Corner</t>
    </r>
  </si>
  <si>
    <r>
      <t xml:space="preserve">Chair </t>
    </r>
    <r>
      <rPr>
        <sz val="10"/>
        <rFont val="Arial"/>
        <family val="2"/>
      </rPr>
      <t>Arm</t>
    </r>
  </si>
  <si>
    <t>Server</t>
  </si>
  <si>
    <r>
      <t>Table</t>
    </r>
    <r>
      <rPr>
        <sz val="10"/>
        <rFont val="Arial"/>
      </rPr>
      <t xml:space="preserve"> Extension</t>
    </r>
  </si>
  <si>
    <t>Tea Cart</t>
  </si>
  <si>
    <t>Total number of items in this section</t>
  </si>
  <si>
    <t>Total cube for this section</t>
  </si>
  <si>
    <t xml:space="preserve">Constructed Weight for this section </t>
  </si>
  <si>
    <t>BEDROOM</t>
  </si>
  <si>
    <t>Bookshelves</t>
  </si>
  <si>
    <t>Chest of drawers</t>
  </si>
  <si>
    <r>
      <t>Bed</t>
    </r>
    <r>
      <rPr>
        <sz val="10"/>
        <rFont val="Arial"/>
      </rPr>
      <t>, Bunk, set of 2</t>
    </r>
  </si>
  <si>
    <r>
      <t>Bed</t>
    </r>
    <r>
      <rPr>
        <sz val="10"/>
        <rFont val="Arial"/>
      </rPr>
      <t>, Single</t>
    </r>
  </si>
  <si>
    <r>
      <t>Bed</t>
    </r>
    <r>
      <rPr>
        <sz val="10"/>
        <rFont val="Arial"/>
      </rPr>
      <t>, Double</t>
    </r>
  </si>
  <si>
    <r>
      <t>Bed</t>
    </r>
    <r>
      <rPr>
        <sz val="10"/>
        <rFont val="Arial"/>
      </rPr>
      <t>, King/Queen</t>
    </r>
  </si>
  <si>
    <r>
      <t>Bed</t>
    </r>
    <r>
      <rPr>
        <sz val="10"/>
        <rFont val="Arial"/>
      </rPr>
      <t>, Rollaway</t>
    </r>
  </si>
  <si>
    <r>
      <t>Bureau</t>
    </r>
    <r>
      <rPr>
        <sz val="10"/>
        <rFont val="Arial"/>
      </rPr>
      <t>, Dresser,</t>
    </r>
  </si>
  <si>
    <t>Cedar Chest</t>
  </si>
  <si>
    <t>Chaise Lounge</t>
  </si>
  <si>
    <r>
      <t xml:space="preserve">Dresser, </t>
    </r>
    <r>
      <rPr>
        <sz val="10"/>
        <rFont val="Arial"/>
        <family val="2"/>
      </rPr>
      <t>Double</t>
    </r>
  </si>
  <si>
    <r>
      <t>Dresser,</t>
    </r>
    <r>
      <rPr>
        <sz val="10"/>
        <rFont val="Arial"/>
        <family val="2"/>
      </rPr>
      <t xml:space="preserve"> Triple</t>
    </r>
  </si>
  <si>
    <t>Night Table</t>
  </si>
  <si>
    <t>Vanity Dresser</t>
  </si>
  <si>
    <t>Vanity Bench</t>
  </si>
  <si>
    <r>
      <t xml:space="preserve">Wardrobe, </t>
    </r>
    <r>
      <rPr>
        <sz val="10"/>
        <rFont val="Arial"/>
        <family val="2"/>
      </rPr>
      <t>Large</t>
    </r>
  </si>
  <si>
    <t>NURSERY</t>
  </si>
  <si>
    <t>Bassinette</t>
  </si>
  <si>
    <r>
      <t>Bed</t>
    </r>
    <r>
      <rPr>
        <sz val="10"/>
        <rFont val="Arial"/>
      </rPr>
      <t>, Youth</t>
    </r>
  </si>
  <si>
    <r>
      <t>Chair</t>
    </r>
    <r>
      <rPr>
        <sz val="10"/>
        <rFont val="Arial"/>
      </rPr>
      <t>, Childs</t>
    </r>
  </si>
  <si>
    <r>
      <t>Chair</t>
    </r>
    <r>
      <rPr>
        <sz val="10"/>
        <rFont val="Arial"/>
      </rPr>
      <t>, High</t>
    </r>
  </si>
  <si>
    <r>
      <t xml:space="preserve">Chest, </t>
    </r>
    <r>
      <rPr>
        <sz val="10"/>
        <rFont val="Arial"/>
        <family val="2"/>
      </rPr>
      <t>Toy</t>
    </r>
  </si>
  <si>
    <r>
      <t xml:space="preserve">Crib, </t>
    </r>
    <r>
      <rPr>
        <sz val="10"/>
        <rFont val="Arial"/>
        <family val="2"/>
      </rPr>
      <t>Baby</t>
    </r>
  </si>
  <si>
    <r>
      <t xml:space="preserve">Table, </t>
    </r>
    <r>
      <rPr>
        <sz val="10"/>
        <rFont val="Arial"/>
        <family val="2"/>
      </rPr>
      <t>Childs</t>
    </r>
  </si>
  <si>
    <t xml:space="preserve">Play Pen </t>
  </si>
  <si>
    <t>KITCHEN</t>
  </si>
  <si>
    <t>Ironing Board</t>
  </si>
  <si>
    <t>Kitchen Cabinet</t>
  </si>
  <si>
    <t>Kitchen Table</t>
  </si>
  <si>
    <t>Roaster</t>
  </si>
  <si>
    <t>Serving Cart</t>
  </si>
  <si>
    <t>Stool</t>
  </si>
  <si>
    <t>Utility Cabinet</t>
  </si>
  <si>
    <t>Microwave stand/Cart</t>
  </si>
  <si>
    <t>APPLIANCES</t>
  </si>
  <si>
    <t>Air Conditioner</t>
  </si>
  <si>
    <t>Dehumidifier</t>
  </si>
  <si>
    <t>Dishwasher</t>
  </si>
  <si>
    <t>Freezer Cubic Cap</t>
  </si>
  <si>
    <t>Vacuum</t>
  </si>
  <si>
    <t>Washing Machine</t>
  </si>
  <si>
    <t>Refrigerator, Cubic Cap</t>
  </si>
  <si>
    <t>Barbecue/Port Grill</t>
  </si>
  <si>
    <t>Birdbath</t>
  </si>
  <si>
    <r>
      <t>Chair</t>
    </r>
    <r>
      <rPr>
        <sz val="10"/>
        <rFont val="Arial"/>
      </rPr>
      <t>, Lawn</t>
    </r>
  </si>
  <si>
    <r>
      <t xml:space="preserve">Chair, </t>
    </r>
    <r>
      <rPr>
        <sz val="10"/>
        <rFont val="Arial"/>
        <family val="2"/>
      </rPr>
      <t>Porch</t>
    </r>
  </si>
  <si>
    <t>Clothes Line</t>
  </si>
  <si>
    <r>
      <t xml:space="preserve">Clothes, </t>
    </r>
    <r>
      <rPr>
        <sz val="10"/>
        <rFont val="Arial"/>
        <family val="2"/>
      </rPr>
      <t xml:space="preserve">Dryer/Rack </t>
    </r>
  </si>
  <si>
    <t>Glider or Settee</t>
  </si>
  <si>
    <r>
      <t xml:space="preserve">Lawn Mower, </t>
    </r>
    <r>
      <rPr>
        <sz val="10"/>
        <rFont val="Arial"/>
        <family val="2"/>
      </rPr>
      <t>Power</t>
    </r>
  </si>
  <si>
    <r>
      <t>Lawn Mower,</t>
    </r>
    <r>
      <rPr>
        <sz val="10"/>
        <rFont val="Arial"/>
        <family val="2"/>
      </rPr>
      <t xml:space="preserve"> Hand</t>
    </r>
  </si>
  <si>
    <r>
      <t xml:space="preserve">Lawn Mower, </t>
    </r>
    <r>
      <rPr>
        <sz val="10"/>
        <rFont val="Arial"/>
        <family val="2"/>
      </rPr>
      <t>Riding</t>
    </r>
  </si>
  <si>
    <t>Leaf Sweeper</t>
  </si>
  <si>
    <t>Outdoor Childs Slide</t>
  </si>
  <si>
    <t>Outdoor Childs Gym</t>
  </si>
  <si>
    <t>Outdoor Drying Rack</t>
  </si>
  <si>
    <t>Outdoor Swing</t>
  </si>
  <si>
    <t>Picnic Table</t>
  </si>
  <si>
    <t>Picnic Bench</t>
  </si>
  <si>
    <t>Porch Chair</t>
  </si>
  <si>
    <t>Rocker/Swing</t>
  </si>
  <si>
    <t>Roller, Lawn</t>
  </si>
  <si>
    <t>Rug, Large</t>
  </si>
  <si>
    <t>Rug, Small</t>
  </si>
  <si>
    <t>Sandbox</t>
  </si>
  <si>
    <t>Settee</t>
  </si>
  <si>
    <t>Spreader</t>
  </si>
  <si>
    <t>Table</t>
  </si>
  <si>
    <t>Umbrella</t>
  </si>
  <si>
    <t>Wheel Barrow</t>
  </si>
  <si>
    <t>Ash or Trash Can</t>
  </si>
  <si>
    <r>
      <t xml:space="preserve">Basket, </t>
    </r>
    <r>
      <rPr>
        <sz val="10"/>
        <rFont val="Arial"/>
        <family val="2"/>
      </rPr>
      <t>Clothes</t>
    </r>
  </si>
  <si>
    <t>Bicycle</t>
  </si>
  <si>
    <t>Bird Cage &amp; Stand</t>
  </si>
  <si>
    <t>Card Table</t>
  </si>
  <si>
    <t>Stroller, Baby</t>
  </si>
  <si>
    <r>
      <t>Chairs,</t>
    </r>
    <r>
      <rPr>
        <sz val="10"/>
        <rFont val="Arial"/>
        <family val="2"/>
      </rPr>
      <t xml:space="preserve"> Folding</t>
    </r>
  </si>
  <si>
    <r>
      <t xml:space="preserve">Carriage,  </t>
    </r>
    <r>
      <rPr>
        <sz val="10"/>
        <rFont val="Arial"/>
        <family val="2"/>
      </rPr>
      <t>Baby</t>
    </r>
  </si>
  <si>
    <t>Clothes Hamper</t>
  </si>
  <si>
    <r>
      <t xml:space="preserve">Cot,  </t>
    </r>
    <r>
      <rPr>
        <sz val="10"/>
        <rFont val="Arial"/>
        <family val="2"/>
      </rPr>
      <t>Folding</t>
    </r>
  </si>
  <si>
    <t>Fan</t>
  </si>
  <si>
    <t>Footlocker</t>
  </si>
  <si>
    <t>Golf Bag</t>
  </si>
  <si>
    <t>Metal Shelves</t>
  </si>
  <si>
    <t>Plant Stand</t>
  </si>
  <si>
    <t>Ping Pong Table</t>
  </si>
  <si>
    <t>Pool Table w/o slate</t>
  </si>
  <si>
    <t>Pool Table w slate</t>
  </si>
  <si>
    <t>Sewing Machine</t>
  </si>
  <si>
    <t>Sled</t>
  </si>
  <si>
    <t>Suitcase</t>
  </si>
  <si>
    <t>Table Utility</t>
  </si>
  <si>
    <t>Tackle Box</t>
  </si>
  <si>
    <t>Tool Chest, Small</t>
  </si>
  <si>
    <t>Tool Chest, Medium</t>
  </si>
  <si>
    <t>Tool chest, Large</t>
  </si>
  <si>
    <t>Tricycle</t>
  </si>
  <si>
    <t>Wagon, Childs</t>
  </si>
  <si>
    <t>Workbench</t>
  </si>
  <si>
    <t>DEN, OFFICE, STUDY</t>
  </si>
  <si>
    <r>
      <t>Chair</t>
    </r>
    <r>
      <rPr>
        <sz val="10"/>
        <rFont val="Arial"/>
      </rPr>
      <t>, Swivel, office</t>
    </r>
  </si>
  <si>
    <r>
      <t>Copier/Printer</t>
    </r>
    <r>
      <rPr>
        <sz val="10"/>
        <rFont val="Arial"/>
      </rPr>
      <t>, large</t>
    </r>
  </si>
  <si>
    <r>
      <t xml:space="preserve">Desk, </t>
    </r>
    <r>
      <rPr>
        <sz val="10"/>
        <rFont val="Arial"/>
        <family val="2"/>
      </rPr>
      <t>Office</t>
    </r>
  </si>
  <si>
    <r>
      <t>File Cabinet,</t>
    </r>
    <r>
      <rPr>
        <sz val="10"/>
        <rFont val="Arial"/>
        <family val="2"/>
      </rPr>
      <t xml:space="preserve"> 3 Drawer</t>
    </r>
  </si>
  <si>
    <r>
      <t xml:space="preserve">File Cabinet, </t>
    </r>
    <r>
      <rPr>
        <sz val="10"/>
        <rFont val="Arial"/>
        <family val="2"/>
      </rPr>
      <t>2 Drawer</t>
    </r>
  </si>
  <si>
    <r>
      <t>File Cabinet,</t>
    </r>
    <r>
      <rPr>
        <sz val="10"/>
        <rFont val="Arial"/>
        <family val="2"/>
      </rPr>
      <t xml:space="preserve"> 4 Drawer</t>
    </r>
  </si>
  <si>
    <t>Camp Stove</t>
  </si>
  <si>
    <r>
      <t>Cooler</t>
    </r>
    <r>
      <rPr>
        <sz val="10"/>
        <rFont val="Arial"/>
      </rPr>
      <t>, small</t>
    </r>
  </si>
  <si>
    <r>
      <t>Cooler</t>
    </r>
    <r>
      <rPr>
        <sz val="10"/>
        <rFont val="Arial"/>
      </rPr>
      <t>, Large</t>
    </r>
  </si>
  <si>
    <t>Exercise Bike</t>
  </si>
  <si>
    <t>Skis</t>
  </si>
  <si>
    <t>Tent</t>
  </si>
  <si>
    <t>Treadmill/Stairstepper</t>
  </si>
  <si>
    <t>Weight Bench</t>
  </si>
  <si>
    <r>
      <t>Universal Gym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component</t>
    </r>
  </si>
  <si>
    <t>Utility Trailer</t>
  </si>
  <si>
    <r>
      <t xml:space="preserve">Motorcycle, </t>
    </r>
    <r>
      <rPr>
        <sz val="10"/>
        <rFont val="Arial"/>
        <family val="2"/>
      </rPr>
      <t>Small</t>
    </r>
  </si>
  <si>
    <r>
      <t xml:space="preserve">Motorcycle, </t>
    </r>
    <r>
      <rPr>
        <sz val="10"/>
        <rFont val="Arial"/>
        <family val="2"/>
      </rPr>
      <t>Large</t>
    </r>
  </si>
  <si>
    <t>Camper</t>
  </si>
  <si>
    <t>Cabinet, utility</t>
  </si>
  <si>
    <t>Golf Cart</t>
  </si>
  <si>
    <t>Snow Mobile</t>
  </si>
  <si>
    <t>3/4  Wheelers</t>
  </si>
  <si>
    <t>Dishpack</t>
  </si>
  <si>
    <t>Less than 3 Cube</t>
  </si>
  <si>
    <t>3 cube- 4 Cube</t>
  </si>
  <si>
    <t>4.5 Cube</t>
  </si>
  <si>
    <t>6 Cube</t>
  </si>
  <si>
    <t>6.5 Cube</t>
  </si>
  <si>
    <t>Wardrobe</t>
  </si>
  <si>
    <t>Mirror Ctn</t>
  </si>
  <si>
    <t>Crates</t>
  </si>
  <si>
    <t xml:space="preserve">Total number of items </t>
  </si>
  <si>
    <t>Flight Bag</t>
  </si>
  <si>
    <t>Sea Chest/Footlocker</t>
  </si>
  <si>
    <t>Flat Wardrobe</t>
  </si>
  <si>
    <t>Other</t>
  </si>
  <si>
    <t>PROFESSIONAL GEAR Constructed Weight</t>
  </si>
  <si>
    <t>PROFESSIONAL GEAR Number of Pieces</t>
  </si>
  <si>
    <t>Minus Pro Gear</t>
  </si>
  <si>
    <t>Pro Gear</t>
  </si>
  <si>
    <t>SOFA Rattan/Wicker</t>
  </si>
  <si>
    <t>Bed, Waterbed base</t>
  </si>
  <si>
    <t>LIVING &amp; FAMILY ROOMS</t>
  </si>
  <si>
    <t>DINING ROOM</t>
  </si>
  <si>
    <r>
      <t>Bed-</t>
    </r>
    <r>
      <rPr>
        <b/>
        <sz val="10"/>
        <color indexed="10"/>
        <rFont val="Arial"/>
        <family val="2"/>
      </rPr>
      <t>To Include Box Spring &amp; Mattress</t>
    </r>
  </si>
  <si>
    <t>EXERCISE &amp; SPORT EQUIPMENT</t>
  </si>
  <si>
    <t>GARAGE</t>
  </si>
  <si>
    <t>PROFESSIONAL PAPERS, GEAR, EQUIPMENT</t>
  </si>
  <si>
    <t>10% packing Material allow Military only</t>
  </si>
  <si>
    <t>Military</t>
  </si>
  <si>
    <t>Civilian</t>
  </si>
  <si>
    <t>Total cube for Furniture</t>
  </si>
  <si>
    <t xml:space="preserve">Constructed Weight for furniture </t>
  </si>
  <si>
    <t>Total Constructed (estimated) Weight</t>
  </si>
  <si>
    <t xml:space="preserve">Avg. Packing Weight </t>
  </si>
  <si>
    <r>
      <t>Chair</t>
    </r>
    <r>
      <rPr>
        <sz val="10"/>
        <rFont val="Arial"/>
        <family val="2"/>
      </rPr>
      <t>, Arm</t>
    </r>
  </si>
  <si>
    <r>
      <t>Table</t>
    </r>
    <r>
      <rPr>
        <sz val="10"/>
        <rFont val="Arial"/>
      </rPr>
      <t>, Dinette</t>
    </r>
  </si>
  <si>
    <r>
      <t>Buffet,</t>
    </r>
    <r>
      <rPr>
        <sz val="10"/>
        <rFont val="Arial"/>
        <family val="2"/>
      </rPr>
      <t xml:space="preserve"> Base</t>
    </r>
  </si>
  <si>
    <r>
      <t xml:space="preserve">Buffet, </t>
    </r>
    <r>
      <rPr>
        <sz val="10"/>
        <rFont val="Arial"/>
        <family val="2"/>
      </rPr>
      <t>Top</t>
    </r>
  </si>
  <si>
    <r>
      <t xml:space="preserve">Cabinet, </t>
    </r>
    <r>
      <rPr>
        <sz val="10"/>
        <rFont val="Arial"/>
        <family val="2"/>
      </rPr>
      <t>China</t>
    </r>
  </si>
  <si>
    <r>
      <t xml:space="preserve">Chair, </t>
    </r>
    <r>
      <rPr>
        <sz val="10"/>
        <rFont val="Arial"/>
        <family val="2"/>
      </rPr>
      <t>Boudoir</t>
    </r>
  </si>
  <si>
    <r>
      <t xml:space="preserve">Wardrobe, </t>
    </r>
    <r>
      <rPr>
        <sz val="10"/>
        <rFont val="Arial"/>
        <family val="2"/>
      </rPr>
      <t>Small</t>
    </r>
  </si>
  <si>
    <r>
      <t xml:space="preserve">Chair, </t>
    </r>
    <r>
      <rPr>
        <sz val="10"/>
        <rFont val="Arial"/>
        <family val="2"/>
      </rPr>
      <t>Straight/ Rocker</t>
    </r>
  </si>
  <si>
    <r>
      <t>Desk,</t>
    </r>
    <r>
      <rPr>
        <sz val="10"/>
        <rFont val="Arial"/>
        <family val="2"/>
      </rPr>
      <t xml:space="preserve"> Computer</t>
    </r>
  </si>
  <si>
    <r>
      <t xml:space="preserve">Desk, </t>
    </r>
    <r>
      <rPr>
        <sz val="10"/>
        <rFont val="Arial"/>
        <family val="2"/>
      </rPr>
      <t>Hutch</t>
    </r>
  </si>
  <si>
    <t>Vegetable/Rice Bin</t>
  </si>
  <si>
    <r>
      <t>Table</t>
    </r>
    <r>
      <rPr>
        <sz val="10"/>
        <rFont val="Arial"/>
        <family val="2"/>
      </rPr>
      <t xml:space="preserve"> Small</t>
    </r>
  </si>
  <si>
    <r>
      <t xml:space="preserve">Kitchen </t>
    </r>
    <r>
      <rPr>
        <sz val="10"/>
        <rFont val="Arial"/>
        <family val="2"/>
      </rPr>
      <t>Chair</t>
    </r>
  </si>
  <si>
    <t>Mangle Iron</t>
  </si>
  <si>
    <t>9 or less</t>
  </si>
  <si>
    <t>10 to15</t>
  </si>
  <si>
    <t>16 to 18</t>
  </si>
  <si>
    <t>19 and Over</t>
  </si>
  <si>
    <t>10 -15</t>
  </si>
  <si>
    <t>16 -18</t>
  </si>
  <si>
    <t>19 -21</t>
  </si>
  <si>
    <t>22 and Over</t>
  </si>
  <si>
    <t>Side By Side</t>
  </si>
  <si>
    <r>
      <t>Stack</t>
    </r>
    <r>
      <rPr>
        <sz val="10"/>
        <rFont val="Arial"/>
      </rPr>
      <t xml:space="preserve">, </t>
    </r>
    <r>
      <rPr>
        <b/>
        <sz val="10"/>
        <rFont val="Arial"/>
        <family val="2"/>
      </rPr>
      <t>Washer/Dryer</t>
    </r>
  </si>
  <si>
    <r>
      <t xml:space="preserve">Ladder, </t>
    </r>
    <r>
      <rPr>
        <sz val="10"/>
        <rFont val="Arial"/>
        <family val="2"/>
      </rPr>
      <t>Extension</t>
    </r>
  </si>
  <si>
    <t>Camper Shell</t>
  </si>
  <si>
    <t>Car Ramps</t>
  </si>
  <si>
    <r>
      <t xml:space="preserve">Piano, </t>
    </r>
    <r>
      <rPr>
        <sz val="10"/>
        <rFont val="Arial"/>
        <family val="2"/>
      </rPr>
      <t>Baby Grand or Upright</t>
    </r>
  </si>
  <si>
    <r>
      <t>Bar</t>
    </r>
    <r>
      <rPr>
        <sz val="10"/>
        <rFont val="Arial"/>
      </rPr>
      <t>, Portable</t>
    </r>
  </si>
  <si>
    <r>
      <t>Bench</t>
    </r>
    <r>
      <rPr>
        <sz val="10"/>
        <rFont val="Arial"/>
      </rPr>
      <t>, Fireside, Piano</t>
    </r>
  </si>
  <si>
    <r>
      <t xml:space="preserve">Bookshelves, </t>
    </r>
    <r>
      <rPr>
        <sz val="10"/>
        <rFont val="Arial"/>
        <family val="2"/>
      </rPr>
      <t>Sectional</t>
    </r>
  </si>
  <si>
    <t>Lamp, Floor or Pole</t>
  </si>
  <si>
    <r>
      <t>SOFA, 2</t>
    </r>
    <r>
      <rPr>
        <sz val="10"/>
        <rFont val="Arial"/>
        <family val="2"/>
      </rPr>
      <t xml:space="preserve"> Cushion</t>
    </r>
  </si>
  <si>
    <r>
      <t xml:space="preserve">SOFA, 3 </t>
    </r>
    <r>
      <rPr>
        <sz val="10"/>
        <rFont val="Arial"/>
        <family val="2"/>
      </rPr>
      <t>Cushion</t>
    </r>
  </si>
  <si>
    <r>
      <t>SOFA, 4</t>
    </r>
    <r>
      <rPr>
        <sz val="10"/>
        <rFont val="Arial"/>
        <family val="2"/>
      </rPr>
      <t xml:space="preserve"> Cushion</t>
    </r>
  </si>
  <si>
    <r>
      <t xml:space="preserve">SOFA, </t>
    </r>
    <r>
      <rPr>
        <sz val="10"/>
        <rFont val="Arial"/>
        <family val="2"/>
      </rPr>
      <t>Sectional, each section</t>
    </r>
  </si>
  <si>
    <t xml:space="preserve">Studio couch, Hide-a-bed </t>
  </si>
  <si>
    <r>
      <t xml:space="preserve">Table, </t>
    </r>
    <r>
      <rPr>
        <sz val="10"/>
        <rFont val="Arial"/>
        <family val="2"/>
      </rPr>
      <t>Coffee, End, Nest</t>
    </r>
  </si>
  <si>
    <t>File Cabinet, Lateral</t>
  </si>
  <si>
    <r>
      <t xml:space="preserve">Dryer, Clothes </t>
    </r>
    <r>
      <rPr>
        <sz val="10"/>
        <rFont val="Arial"/>
        <family val="2"/>
      </rPr>
      <t>Gas/Elec</t>
    </r>
  </si>
  <si>
    <t>Garden Hose &amp; Tools</t>
  </si>
  <si>
    <t>Weight Chargeable to Member</t>
  </si>
  <si>
    <r>
      <t xml:space="preserve">Chair, </t>
    </r>
    <r>
      <rPr>
        <sz val="10"/>
        <rFont val="Arial"/>
        <family val="2"/>
      </rPr>
      <t>Arm</t>
    </r>
  </si>
  <si>
    <r>
      <t>SOFA, 2</t>
    </r>
    <r>
      <rPr>
        <sz val="10"/>
        <rFont val="Arial"/>
        <family val="2"/>
      </rPr>
      <t xml:space="preserve"> cushion</t>
    </r>
  </si>
  <si>
    <r>
      <t xml:space="preserve">SOFA, 4 </t>
    </r>
    <r>
      <rPr>
        <sz val="10"/>
        <rFont val="Arial"/>
        <family val="2"/>
      </rPr>
      <t>Cushion</t>
    </r>
  </si>
  <si>
    <t xml:space="preserve">Studio Couch, Hide-a-bed </t>
  </si>
  <si>
    <r>
      <t>Telephone Stand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&amp; Chair</t>
    </r>
  </si>
  <si>
    <r>
      <t xml:space="preserve">Lamp, </t>
    </r>
    <r>
      <rPr>
        <sz val="10"/>
        <rFont val="Arial"/>
        <family val="2"/>
      </rPr>
      <t>Floor or Pole</t>
    </r>
  </si>
  <si>
    <r>
      <t xml:space="preserve">Buffet, </t>
    </r>
    <r>
      <rPr>
        <sz val="10"/>
        <rFont val="Arial"/>
        <family val="2"/>
      </rPr>
      <t>Base</t>
    </r>
  </si>
  <si>
    <r>
      <t>Cabinet,</t>
    </r>
    <r>
      <rPr>
        <sz val="10"/>
        <rFont val="Arial"/>
        <family val="2"/>
      </rPr>
      <t xml:space="preserve"> China</t>
    </r>
  </si>
  <si>
    <r>
      <t xml:space="preserve">Chair, </t>
    </r>
    <r>
      <rPr>
        <sz val="10"/>
        <rFont val="Arial"/>
        <family val="2"/>
      </rPr>
      <t>straight/ Rocker</t>
    </r>
  </si>
  <si>
    <r>
      <t xml:space="preserve">Wardrobe, </t>
    </r>
    <r>
      <rPr>
        <sz val="10"/>
        <rFont val="Arial"/>
        <family val="2"/>
      </rPr>
      <t>small</t>
    </r>
  </si>
  <si>
    <t>Chair, Boudoir</t>
  </si>
  <si>
    <t>Kitchen Chair</t>
  </si>
  <si>
    <t>Table. Small</t>
  </si>
  <si>
    <r>
      <t xml:space="preserve">Ladder, </t>
    </r>
    <r>
      <rPr>
        <sz val="10"/>
        <rFont val="Arial"/>
        <family val="2"/>
      </rPr>
      <t>extension</t>
    </r>
  </si>
  <si>
    <t>Camper shell</t>
  </si>
  <si>
    <t>CARTONS</t>
  </si>
  <si>
    <t xml:space="preserve">Total cube </t>
  </si>
  <si>
    <t xml:space="preserve">Constructed Weight </t>
  </si>
  <si>
    <t xml:space="preserve">Enter Members Weight Allowance </t>
  </si>
  <si>
    <r>
      <t xml:space="preserve">Desk, </t>
    </r>
    <r>
      <rPr>
        <sz val="10"/>
        <rFont val="Arial"/>
        <family val="2"/>
      </rPr>
      <t>Small, or Winthrop</t>
    </r>
  </si>
  <si>
    <r>
      <t xml:space="preserve">Table, </t>
    </r>
    <r>
      <rPr>
        <sz val="8"/>
        <rFont val="Arial"/>
        <family val="2"/>
      </rPr>
      <t>Drop leaf, occasional</t>
    </r>
  </si>
  <si>
    <r>
      <t>TV,</t>
    </r>
    <r>
      <rPr>
        <b/>
        <sz val="9"/>
        <rFont val="Arial"/>
        <family val="2"/>
      </rPr>
      <t xml:space="preserve"> Big Screen over 52Inch</t>
    </r>
  </si>
  <si>
    <r>
      <t xml:space="preserve">Range, </t>
    </r>
    <r>
      <rPr>
        <sz val="10"/>
        <rFont val="Arial"/>
        <family val="2"/>
      </rPr>
      <t>Gas/Electric</t>
    </r>
  </si>
  <si>
    <t>PORCH, OUTDOOR, FURNITURE &amp; EQUIPMENT</t>
  </si>
  <si>
    <t>MISCELLANEOUS</t>
  </si>
  <si>
    <t>Step Ladder</t>
  </si>
  <si>
    <r>
      <t xml:space="preserve">Heater, </t>
    </r>
    <r>
      <rPr>
        <sz val="10"/>
        <rFont val="Arial"/>
        <family val="2"/>
      </rPr>
      <t>Gas/Electric</t>
    </r>
  </si>
  <si>
    <t>Canoe, Kayak or Scull.</t>
  </si>
  <si>
    <t>TV, Big Screen over 52Inch</t>
  </si>
  <si>
    <r>
      <t xml:space="preserve">Dryer, Clothes </t>
    </r>
    <r>
      <rPr>
        <sz val="10"/>
        <rFont val="Arial"/>
        <family val="2"/>
      </rPr>
      <t>Gas/Electric</t>
    </r>
  </si>
  <si>
    <t>cuff.</t>
  </si>
  <si>
    <t>total cuff.</t>
  </si>
  <si>
    <r>
      <t xml:space="preserve">Amount </t>
    </r>
    <r>
      <rPr>
        <b/>
        <sz val="10"/>
        <color indexed="10"/>
        <rFont val="Arial"/>
        <family val="2"/>
      </rPr>
      <t>Over</t>
    </r>
    <r>
      <rPr>
        <b/>
        <sz val="10"/>
        <rFont val="Arial"/>
        <family val="2"/>
      </rPr>
      <t>/</t>
    </r>
    <r>
      <rPr>
        <b/>
        <sz val="10"/>
        <color indexed="17"/>
        <rFont val="Arial"/>
        <family val="2"/>
      </rPr>
      <t>Under</t>
    </r>
    <r>
      <rPr>
        <b/>
        <sz val="10"/>
        <rFont val="Arial"/>
        <family val="2"/>
      </rPr>
      <t xml:space="preserve"> Weight allowance</t>
    </r>
  </si>
  <si>
    <t>Typewritter Stand</t>
  </si>
  <si>
    <t>Packed Items in Storage Or Other Location</t>
  </si>
  <si>
    <t>3 cube- 4 Cube (Avg. Medium Size)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</si>
</sst>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0;[Red]0"/>
  </numFmts>
  <fonts count="2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0"/>
      <color indexed="12"/>
      <name val="Arial"/>
      <family val="2"/>
    </font>
    <font>
      <b/>
      <sz val="10"/>
      <color indexed="17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b/>
      <u/>
      <sz val="8"/>
      <name val="Arial"/>
      <family val="2"/>
    </font>
    <font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0"/>
      <color indexed="59"/>
      <name val="Arial"/>
      <family val="2"/>
    </font>
    <font>
      <b/>
      <i/>
      <sz val="12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18"/>
      <name val="Arial"/>
      <family val="2"/>
    </font>
    <font>
      <b/>
      <sz val="10"/>
      <color indexed="1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14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1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locked="0"/>
    </xf>
    <xf numFmtId="0" fontId="1" fillId="2" borderId="6" xfId="0" applyFont="1" applyFill="1" applyBorder="1" applyProtection="1"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8" xfId="0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hidden="1"/>
    </xf>
    <xf numFmtId="0" fontId="5" fillId="2" borderId="0" xfId="0" applyFont="1" applyFill="1" applyProtection="1">
      <protection locked="0"/>
    </xf>
    <xf numFmtId="0" fontId="1" fillId="2" borderId="7" xfId="0" applyFont="1" applyFill="1" applyBorder="1" applyProtection="1">
      <protection hidden="1"/>
    </xf>
    <xf numFmtId="49" fontId="1" fillId="2" borderId="1" xfId="0" applyNumberFormat="1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7" fillId="2" borderId="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0" fillId="2" borderId="0" xfId="0" applyFill="1"/>
    <xf numFmtId="0" fontId="0" fillId="2" borderId="0" xfId="0" applyFill="1" applyAlignment="1" applyProtection="1">
      <alignment horizontal="center" vertical="center"/>
      <protection locked="0"/>
    </xf>
    <xf numFmtId="0" fontId="5" fillId="2" borderId="0" xfId="0" applyFont="1" applyFill="1" applyBorder="1" applyProtection="1">
      <protection locked="0"/>
    </xf>
    <xf numFmtId="0" fontId="0" fillId="2" borderId="0" xfId="0" applyFill="1" applyProtection="1">
      <protection hidden="1"/>
    </xf>
    <xf numFmtId="0" fontId="0" fillId="2" borderId="12" xfId="0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Protection="1">
      <protection hidden="1"/>
    </xf>
    <xf numFmtId="3" fontId="0" fillId="2" borderId="12" xfId="0" applyNumberFormat="1" applyFill="1" applyBorder="1" applyAlignment="1">
      <alignment horizontal="center"/>
    </xf>
    <xf numFmtId="3" fontId="0" fillId="2" borderId="12" xfId="0" applyNumberFormat="1" applyFill="1" applyBorder="1" applyAlignment="1" applyProtection="1">
      <alignment horizontal="center"/>
      <protection locked="0"/>
    </xf>
    <xf numFmtId="0" fontId="19" fillId="2" borderId="0" xfId="0" applyFont="1" applyFill="1" applyProtection="1">
      <protection hidden="1"/>
    </xf>
    <xf numFmtId="3" fontId="0" fillId="2" borderId="12" xfId="0" applyNumberFormat="1" applyFill="1" applyBorder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18" fillId="2" borderId="0" xfId="0" applyFont="1" applyFill="1" applyProtection="1">
      <protection hidden="1"/>
    </xf>
    <xf numFmtId="3" fontId="0" fillId="2" borderId="12" xfId="0" applyNumberFormat="1" applyFill="1" applyBorder="1" applyAlignment="1" applyProtection="1">
      <alignment horizontal="center"/>
      <protection locked="0" hidden="1"/>
    </xf>
    <xf numFmtId="164" fontId="5" fillId="2" borderId="13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0" fontId="4" fillId="2" borderId="0" xfId="0" applyFont="1" applyFill="1"/>
    <xf numFmtId="3" fontId="0" fillId="2" borderId="0" xfId="0" applyNumberFormat="1" applyFill="1"/>
    <xf numFmtId="0" fontId="0" fillId="2" borderId="0" xfId="0" applyFill="1" applyBorder="1"/>
    <xf numFmtId="0" fontId="3" fillId="2" borderId="0" xfId="0" applyFont="1" applyFill="1"/>
    <xf numFmtId="0" fontId="22" fillId="3" borderId="1" xfId="0" applyFont="1" applyFill="1" applyBorder="1" applyAlignment="1" applyProtection="1">
      <alignment horizontal="center"/>
      <protection hidden="1"/>
    </xf>
    <xf numFmtId="0" fontId="23" fillId="4" borderId="1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9" fillId="2" borderId="0" xfId="0" applyFont="1" applyFill="1" applyBorder="1" applyProtection="1">
      <protection hidden="1"/>
    </xf>
    <xf numFmtId="0" fontId="9" fillId="2" borderId="0" xfId="0" applyFont="1" applyFill="1" applyProtection="1">
      <protection hidden="1"/>
    </xf>
    <xf numFmtId="0" fontId="7" fillId="2" borderId="0" xfId="0" applyFont="1" applyFill="1" applyAlignment="1" applyProtection="1">
      <alignment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3" fontId="1" fillId="2" borderId="0" xfId="0" applyNumberFormat="1" applyFont="1" applyFill="1" applyAlignment="1" applyProtection="1">
      <alignment horizontal="center"/>
      <protection hidden="1"/>
    </xf>
    <xf numFmtId="0" fontId="0" fillId="2" borderId="15" xfId="0" applyFill="1" applyBorder="1" applyAlignment="1">
      <alignment horizontal="center"/>
    </xf>
    <xf numFmtId="0" fontId="22" fillId="3" borderId="16" xfId="0" applyFont="1" applyFill="1" applyBorder="1" applyAlignment="1" applyProtection="1">
      <alignment horizontal="center"/>
      <protection hidden="1"/>
    </xf>
    <xf numFmtId="0" fontId="23" fillId="5" borderId="17" xfId="0" applyFont="1" applyFill="1" applyBorder="1" applyAlignment="1" applyProtection="1">
      <alignment horizontal="center"/>
      <protection hidden="1"/>
    </xf>
    <xf numFmtId="165" fontId="0" fillId="2" borderId="18" xfId="0" applyNumberFormat="1" applyFill="1" applyBorder="1" applyAlignment="1" applyProtection="1">
      <alignment horizontal="center"/>
      <protection hidden="1"/>
    </xf>
    <xf numFmtId="165" fontId="0" fillId="2" borderId="19" xfId="0" applyNumberFormat="1" applyFill="1" applyBorder="1" applyAlignment="1" applyProtection="1">
      <alignment horizontal="center"/>
      <protection hidden="1"/>
    </xf>
    <xf numFmtId="165" fontId="1" fillId="2" borderId="18" xfId="0" applyNumberFormat="1" applyFont="1" applyFill="1" applyBorder="1" applyAlignment="1" applyProtection="1">
      <alignment horizontal="center"/>
      <protection hidden="1"/>
    </xf>
    <xf numFmtId="165" fontId="1" fillId="2" borderId="19" xfId="0" applyNumberFormat="1" applyFont="1" applyFill="1" applyBorder="1" applyAlignment="1" applyProtection="1">
      <alignment horizontal="center"/>
      <protection hidden="1"/>
    </xf>
    <xf numFmtId="165" fontId="0" fillId="2" borderId="20" xfId="0" applyNumberFormat="1" applyFill="1" applyBorder="1" applyAlignment="1" applyProtection="1">
      <alignment horizontal="center"/>
      <protection hidden="1"/>
    </xf>
    <xf numFmtId="165" fontId="0" fillId="2" borderId="21" xfId="0" applyNumberFormat="1" applyFill="1" applyBorder="1" applyAlignment="1" applyProtection="1">
      <alignment horizontal="center"/>
      <protection hidden="1"/>
    </xf>
    <xf numFmtId="0" fontId="1" fillId="6" borderId="5" xfId="0" applyFont="1" applyFill="1" applyBorder="1" applyProtection="1">
      <protection hidden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6" fillId="6" borderId="5" xfId="0" applyFont="1" applyFill="1" applyBorder="1" applyProtection="1">
      <protection hidden="1"/>
    </xf>
    <xf numFmtId="0" fontId="27" fillId="7" borderId="0" xfId="0" applyFont="1" applyFill="1" applyProtection="1">
      <protection hidden="1"/>
    </xf>
    <xf numFmtId="0" fontId="24" fillId="6" borderId="23" xfId="0" applyFont="1" applyFill="1" applyBorder="1" applyAlignment="1" applyProtection="1">
      <alignment horizontal="center" vertical="center"/>
      <protection hidden="1"/>
    </xf>
    <xf numFmtId="0" fontId="24" fillId="6" borderId="22" xfId="0" applyFont="1" applyFill="1" applyBorder="1" applyAlignment="1" applyProtection="1">
      <alignment horizontal="center" vertical="center"/>
      <protection hidden="1"/>
    </xf>
    <xf numFmtId="0" fontId="24" fillId="6" borderId="24" xfId="0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left" wrapText="1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center"/>
      <protection locked="0"/>
    </xf>
    <xf numFmtId="0" fontId="24" fillId="6" borderId="23" xfId="0" applyFont="1" applyFill="1" applyBorder="1" applyAlignment="1" applyProtection="1">
      <alignment horizontal="center" vertical="center"/>
      <protection locked="0"/>
    </xf>
    <xf numFmtId="0" fontId="24" fillId="6" borderId="22" xfId="0" applyFont="1" applyFill="1" applyBorder="1" applyAlignment="1" applyProtection="1">
      <alignment horizontal="center" vertical="center"/>
      <protection locked="0"/>
    </xf>
    <xf numFmtId="0" fontId="24" fillId="6" borderId="24" xfId="0" applyFont="1" applyFill="1" applyBorder="1" applyAlignment="1" applyProtection="1">
      <alignment horizontal="center" vertical="center"/>
      <protection locked="0"/>
    </xf>
    <xf numFmtId="0" fontId="25" fillId="6" borderId="23" xfId="0" applyFont="1" applyFill="1" applyBorder="1" applyAlignment="1" applyProtection="1">
      <alignment horizontal="center"/>
      <protection hidden="1"/>
    </xf>
    <xf numFmtId="0" fontId="25" fillId="6" borderId="22" xfId="0" applyFont="1" applyFill="1" applyBorder="1" applyAlignment="1" applyProtection="1">
      <alignment horizontal="center"/>
      <protection hidden="1"/>
    </xf>
    <xf numFmtId="0" fontId="25" fillId="6" borderId="24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left"/>
      <protection hidden="1"/>
    </xf>
    <xf numFmtId="0" fontId="1" fillId="2" borderId="27" xfId="0" applyFont="1" applyFill="1" applyBorder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left"/>
      <protection hidden="1"/>
    </xf>
    <xf numFmtId="0" fontId="25" fillId="6" borderId="22" xfId="0" applyFont="1" applyFill="1" applyBorder="1" applyAlignment="1" applyProtection="1">
      <alignment horizontal="center" vertical="center"/>
      <protection locked="0"/>
    </xf>
    <xf numFmtId="0" fontId="25" fillId="6" borderId="24" xfId="0" applyFont="1" applyFill="1" applyBorder="1" applyAlignment="1" applyProtection="1">
      <alignment horizontal="center" vertical="center"/>
      <protection locked="0"/>
    </xf>
    <xf numFmtId="0" fontId="20" fillId="6" borderId="23" xfId="0" applyFont="1" applyFill="1" applyBorder="1" applyAlignment="1" applyProtection="1">
      <alignment horizontal="center"/>
      <protection locked="0"/>
    </xf>
    <xf numFmtId="0" fontId="20" fillId="6" borderId="22" xfId="0" applyFont="1" applyFill="1" applyBorder="1" applyAlignment="1" applyProtection="1">
      <alignment horizontal="center"/>
      <protection locked="0"/>
    </xf>
    <xf numFmtId="0" fontId="20" fillId="6" borderId="24" xfId="0" applyFont="1" applyFill="1" applyBorder="1" applyAlignment="1" applyProtection="1">
      <alignment horizontal="center"/>
      <protection locked="0"/>
    </xf>
    <xf numFmtId="0" fontId="14" fillId="6" borderId="23" xfId="0" applyFont="1" applyFill="1" applyBorder="1" applyAlignment="1" applyProtection="1">
      <alignment horizontal="center"/>
      <protection hidden="1"/>
    </xf>
    <xf numFmtId="0" fontId="14" fillId="6" borderId="22" xfId="0" applyFont="1" applyFill="1" applyBorder="1" applyAlignment="1" applyProtection="1">
      <alignment horizontal="center"/>
      <protection hidden="1"/>
    </xf>
    <xf numFmtId="0" fontId="14" fillId="6" borderId="24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26" fillId="6" borderId="23" xfId="0" applyFont="1" applyFill="1" applyBorder="1" applyAlignment="1" applyProtection="1">
      <alignment horizontal="center"/>
      <protection hidden="1"/>
    </xf>
    <xf numFmtId="0" fontId="26" fillId="6" borderId="22" xfId="0" applyFont="1" applyFill="1" applyBorder="1" applyAlignment="1" applyProtection="1">
      <alignment horizontal="center"/>
      <protection hidden="1"/>
    </xf>
    <xf numFmtId="0" fontId="26" fillId="6" borderId="24" xfId="0" applyFont="1" applyFill="1" applyBorder="1" applyAlignment="1" applyProtection="1">
      <alignment horizontal="center"/>
      <protection hidden="1"/>
    </xf>
    <xf numFmtId="0" fontId="20" fillId="6" borderId="23" xfId="0" applyFont="1" applyFill="1" applyBorder="1" applyAlignment="1" applyProtection="1">
      <alignment horizontal="center"/>
      <protection hidden="1"/>
    </xf>
    <xf numFmtId="0" fontId="20" fillId="6" borderId="22" xfId="0" applyFont="1" applyFill="1" applyBorder="1" applyAlignment="1" applyProtection="1">
      <alignment horizontal="center"/>
      <protection hidden="1"/>
    </xf>
    <xf numFmtId="0" fontId="20" fillId="6" borderId="24" xfId="0" applyFon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locked="0"/>
    </xf>
    <xf numFmtId="0" fontId="1" fillId="6" borderId="26" xfId="0" applyFont="1" applyFill="1" applyBorder="1" applyAlignment="1" applyProtection="1">
      <alignment horizontal="center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6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windowProtection="1" tabSelected="1" view="pageBreakPreview" zoomScaleNormal="100" zoomScaleSheetLayoutView="100" workbookViewId="0"/>
  </sheetViews>
  <sheetFormatPr defaultRowHeight="12.75"/>
  <cols>
    <col min="1" max="1" width="35.140625" style="1" customWidth="1"/>
    <col min="2" max="2" width="5.85546875" style="3" bestFit="1" customWidth="1"/>
    <col min="3" max="3" width="10.85546875" style="3" bestFit="1" customWidth="1"/>
    <col min="4" max="4" width="10.140625" style="3" bestFit="1" customWidth="1"/>
    <col min="5" max="5" width="2.5703125" style="1" bestFit="1" customWidth="1"/>
    <col min="6" max="6" width="33.7109375" style="1" customWidth="1"/>
    <col min="7" max="7" width="6.5703125" style="3" bestFit="1" customWidth="1"/>
    <col min="8" max="8" width="19.42578125" style="3" bestFit="1" customWidth="1"/>
    <col min="9" max="9" width="24" style="3" bestFit="1" customWidth="1"/>
    <col min="10" max="16384" width="9.140625" style="1"/>
  </cols>
  <sheetData>
    <row r="1" spans="1:9" ht="13.5" thickBot="1"/>
    <row r="2" spans="1:9" s="67" customFormat="1" ht="14.25" customHeight="1" thickBot="1">
      <c r="A2" s="93" t="s">
        <v>180</v>
      </c>
      <c r="B2" s="94"/>
      <c r="C2" s="94"/>
      <c r="D2" s="94"/>
      <c r="E2" s="94"/>
      <c r="F2" s="94"/>
      <c r="G2" s="94"/>
      <c r="H2" s="94"/>
      <c r="I2" s="95"/>
    </row>
    <row r="3" spans="1:9" ht="12.75" customHeight="1">
      <c r="B3" s="2"/>
      <c r="D3" s="2"/>
    </row>
    <row r="4" spans="1:9" s="5" customFormat="1">
      <c r="A4" s="4" t="s">
        <v>0</v>
      </c>
      <c r="B4" s="4" t="s">
        <v>1</v>
      </c>
      <c r="C4" s="4" t="s">
        <v>2</v>
      </c>
      <c r="D4" s="4" t="s">
        <v>3</v>
      </c>
      <c r="E4" s="96"/>
      <c r="F4" s="4" t="s">
        <v>0</v>
      </c>
      <c r="G4" s="4" t="s">
        <v>1</v>
      </c>
      <c r="H4" s="4" t="s">
        <v>2</v>
      </c>
      <c r="I4" s="4" t="s">
        <v>3</v>
      </c>
    </row>
    <row r="5" spans="1:9">
      <c r="A5" s="6" t="s">
        <v>221</v>
      </c>
      <c r="B5" s="7">
        <v>15</v>
      </c>
      <c r="C5" s="8"/>
      <c r="D5" s="7">
        <f>+C5*B5</f>
        <v>0</v>
      </c>
      <c r="E5" s="97"/>
      <c r="F5" s="6" t="s">
        <v>220</v>
      </c>
      <c r="G5" s="7">
        <v>70</v>
      </c>
      <c r="H5" s="8"/>
      <c r="I5" s="7">
        <f t="shared" ref="I5:I25" si="0">+H5*G5</f>
        <v>0</v>
      </c>
    </row>
    <row r="6" spans="1:9">
      <c r="A6" s="6" t="s">
        <v>222</v>
      </c>
      <c r="B6" s="7">
        <v>5</v>
      </c>
      <c r="C6" s="8"/>
      <c r="D6" s="7">
        <f t="shared" ref="D6:D25" si="1">+C6*B6</f>
        <v>0</v>
      </c>
      <c r="E6" s="97"/>
      <c r="F6" s="6" t="s">
        <v>17</v>
      </c>
      <c r="G6" s="7">
        <v>80</v>
      </c>
      <c r="H6" s="8"/>
      <c r="I6" s="7">
        <f t="shared" si="0"/>
        <v>0</v>
      </c>
    </row>
    <row r="7" spans="1:9">
      <c r="A7" s="6" t="s">
        <v>4</v>
      </c>
      <c r="B7" s="7">
        <v>20</v>
      </c>
      <c r="C7" s="8"/>
      <c r="D7" s="7">
        <f t="shared" si="1"/>
        <v>0</v>
      </c>
      <c r="E7" s="97"/>
      <c r="F7" s="6" t="s">
        <v>18</v>
      </c>
      <c r="G7" s="7">
        <v>60</v>
      </c>
      <c r="H7" s="8"/>
      <c r="I7" s="7">
        <f t="shared" si="0"/>
        <v>0</v>
      </c>
    </row>
    <row r="8" spans="1:9">
      <c r="A8" s="6" t="s">
        <v>223</v>
      </c>
      <c r="B8" s="7">
        <v>5</v>
      </c>
      <c r="C8" s="8"/>
      <c r="D8" s="7">
        <f t="shared" si="1"/>
        <v>0</v>
      </c>
      <c r="E8" s="97"/>
      <c r="F8" s="6" t="s">
        <v>19</v>
      </c>
      <c r="G8" s="7">
        <v>2</v>
      </c>
      <c r="H8" s="8"/>
      <c r="I8" s="7">
        <f t="shared" si="0"/>
        <v>0</v>
      </c>
    </row>
    <row r="9" spans="1:9">
      <c r="A9" s="6" t="s">
        <v>193</v>
      </c>
      <c r="B9" s="7">
        <v>10</v>
      </c>
      <c r="C9" s="8"/>
      <c r="D9" s="7">
        <f t="shared" si="1"/>
        <v>0</v>
      </c>
      <c r="E9" s="97"/>
      <c r="F9" s="6" t="s">
        <v>20</v>
      </c>
      <c r="G9" s="7">
        <v>10</v>
      </c>
      <c r="H9" s="8"/>
      <c r="I9" s="7">
        <f t="shared" si="0"/>
        <v>0</v>
      </c>
    </row>
    <row r="10" spans="1:9">
      <c r="A10" s="6" t="s">
        <v>5</v>
      </c>
      <c r="B10" s="7">
        <v>15</v>
      </c>
      <c r="C10" s="8"/>
      <c r="D10" s="7">
        <f t="shared" si="1"/>
        <v>0</v>
      </c>
      <c r="E10" s="97"/>
      <c r="F10" s="6" t="s">
        <v>21</v>
      </c>
      <c r="G10" s="7">
        <v>3</v>
      </c>
      <c r="H10" s="8"/>
      <c r="I10" s="7">
        <f t="shared" si="0"/>
        <v>0</v>
      </c>
    </row>
    <row r="11" spans="1:9">
      <c r="A11" s="6" t="s">
        <v>6</v>
      </c>
      <c r="B11" s="7">
        <v>25</v>
      </c>
      <c r="C11" s="8"/>
      <c r="D11" s="7">
        <f t="shared" si="1"/>
        <v>0</v>
      </c>
      <c r="E11" s="97"/>
      <c r="F11" s="6" t="s">
        <v>225</v>
      </c>
      <c r="G11" s="7">
        <v>35</v>
      </c>
      <c r="H11" s="8"/>
      <c r="I11" s="7">
        <f t="shared" si="0"/>
        <v>0</v>
      </c>
    </row>
    <row r="12" spans="1:9">
      <c r="A12" s="6" t="s">
        <v>7</v>
      </c>
      <c r="B12" s="7">
        <v>12</v>
      </c>
      <c r="C12" s="8"/>
      <c r="D12" s="7">
        <f t="shared" si="1"/>
        <v>0</v>
      </c>
      <c r="E12" s="97"/>
      <c r="F12" s="6" t="s">
        <v>226</v>
      </c>
      <c r="G12" s="7">
        <v>50</v>
      </c>
      <c r="H12" s="8"/>
      <c r="I12" s="7">
        <f t="shared" si="0"/>
        <v>0</v>
      </c>
    </row>
    <row r="13" spans="1:9">
      <c r="A13" s="6" t="s">
        <v>8</v>
      </c>
      <c r="B13" s="7">
        <v>5</v>
      </c>
      <c r="C13" s="8"/>
      <c r="D13" s="7">
        <f t="shared" si="1"/>
        <v>0</v>
      </c>
      <c r="E13" s="97"/>
      <c r="F13" s="6" t="s">
        <v>227</v>
      </c>
      <c r="G13" s="7">
        <v>60</v>
      </c>
      <c r="H13" s="8"/>
      <c r="I13" s="7">
        <f t="shared" si="0"/>
        <v>0</v>
      </c>
    </row>
    <row r="14" spans="1:9">
      <c r="A14" s="6" t="s">
        <v>9</v>
      </c>
      <c r="B14" s="7">
        <v>20</v>
      </c>
      <c r="C14" s="8"/>
      <c r="D14" s="7">
        <f t="shared" si="1"/>
        <v>0</v>
      </c>
      <c r="E14" s="97"/>
      <c r="F14" s="6" t="s">
        <v>228</v>
      </c>
      <c r="G14" s="7">
        <v>30</v>
      </c>
      <c r="H14" s="8"/>
      <c r="I14" s="7">
        <f t="shared" si="0"/>
        <v>0</v>
      </c>
    </row>
    <row r="15" spans="1:9">
      <c r="A15" s="6" t="s">
        <v>10</v>
      </c>
      <c r="B15" s="7">
        <v>15</v>
      </c>
      <c r="C15" s="8"/>
      <c r="D15" s="7">
        <f t="shared" si="1"/>
        <v>0</v>
      </c>
      <c r="E15" s="97"/>
      <c r="F15" s="9" t="s">
        <v>178</v>
      </c>
      <c r="G15" s="10">
        <v>10</v>
      </c>
      <c r="H15" s="8"/>
      <c r="I15" s="7">
        <f t="shared" si="0"/>
        <v>0</v>
      </c>
    </row>
    <row r="16" spans="1:9">
      <c r="A16" s="6" t="s">
        <v>11</v>
      </c>
      <c r="B16" s="7">
        <v>30</v>
      </c>
      <c r="C16" s="8"/>
      <c r="D16" s="7">
        <f t="shared" si="1"/>
        <v>0</v>
      </c>
      <c r="E16" s="97"/>
      <c r="F16" s="6" t="s">
        <v>22</v>
      </c>
      <c r="G16" s="7">
        <v>20</v>
      </c>
      <c r="H16" s="8"/>
      <c r="I16" s="7">
        <f t="shared" si="0"/>
        <v>0</v>
      </c>
    </row>
    <row r="17" spans="1:9">
      <c r="A17" s="6" t="s">
        <v>254</v>
      </c>
      <c r="B17" s="7">
        <v>22</v>
      </c>
      <c r="C17" s="8"/>
      <c r="D17" s="7">
        <f t="shared" si="1"/>
        <v>0</v>
      </c>
      <c r="E17" s="97"/>
      <c r="F17" s="6" t="s">
        <v>229</v>
      </c>
      <c r="G17" s="7">
        <v>50</v>
      </c>
      <c r="H17" s="8"/>
      <c r="I17" s="7">
        <f t="shared" si="0"/>
        <v>0</v>
      </c>
    </row>
    <row r="18" spans="1:9">
      <c r="A18" s="6" t="s">
        <v>12</v>
      </c>
      <c r="B18" s="7">
        <v>35</v>
      </c>
      <c r="C18" s="8"/>
      <c r="D18" s="7">
        <f t="shared" si="1"/>
        <v>0</v>
      </c>
      <c r="E18" s="97"/>
      <c r="F18" s="6" t="s">
        <v>255</v>
      </c>
      <c r="G18" s="7">
        <v>12</v>
      </c>
      <c r="H18" s="8"/>
      <c r="I18" s="7">
        <f t="shared" si="0"/>
        <v>0</v>
      </c>
    </row>
    <row r="19" spans="1:9">
      <c r="A19" s="6" t="s">
        <v>13</v>
      </c>
      <c r="B19" s="7">
        <v>5</v>
      </c>
      <c r="C19" s="8"/>
      <c r="D19" s="7">
        <f t="shared" si="1"/>
        <v>0</v>
      </c>
      <c r="E19" s="97"/>
      <c r="F19" s="6" t="s">
        <v>230</v>
      </c>
      <c r="G19" s="7">
        <v>5</v>
      </c>
      <c r="H19" s="8"/>
      <c r="I19" s="7">
        <f t="shared" si="0"/>
        <v>0</v>
      </c>
    </row>
    <row r="20" spans="1:9">
      <c r="A20" s="6" t="s">
        <v>14</v>
      </c>
      <c r="B20" s="7">
        <v>2</v>
      </c>
      <c r="C20" s="8"/>
      <c r="D20" s="7">
        <f t="shared" si="1"/>
        <v>0</v>
      </c>
      <c r="E20" s="97"/>
      <c r="F20" s="6" t="s">
        <v>23</v>
      </c>
      <c r="G20" s="7">
        <v>5</v>
      </c>
      <c r="H20" s="8"/>
      <c r="I20" s="7">
        <f t="shared" si="0"/>
        <v>0</v>
      </c>
    </row>
    <row r="21" spans="1:9">
      <c r="A21" s="6" t="s">
        <v>224</v>
      </c>
      <c r="B21" s="7">
        <v>3</v>
      </c>
      <c r="C21" s="8"/>
      <c r="D21" s="7">
        <f t="shared" si="1"/>
        <v>0</v>
      </c>
      <c r="E21" s="97"/>
      <c r="F21" s="6" t="s">
        <v>24</v>
      </c>
      <c r="G21" s="7">
        <v>25</v>
      </c>
      <c r="H21" s="8"/>
      <c r="I21" s="7">
        <f t="shared" si="0"/>
        <v>0</v>
      </c>
    </row>
    <row r="22" spans="1:9">
      <c r="A22" s="6" t="s">
        <v>15</v>
      </c>
      <c r="B22" s="7">
        <v>2</v>
      </c>
      <c r="C22" s="8"/>
      <c r="D22" s="7">
        <f t="shared" si="1"/>
        <v>0</v>
      </c>
      <c r="E22" s="97"/>
      <c r="F22" s="6" t="s">
        <v>25</v>
      </c>
      <c r="G22" s="7">
        <v>15</v>
      </c>
      <c r="H22" s="8"/>
      <c r="I22" s="7">
        <f t="shared" si="0"/>
        <v>0</v>
      </c>
    </row>
    <row r="23" spans="1:9">
      <c r="A23" s="6" t="s">
        <v>16</v>
      </c>
      <c r="B23" s="7">
        <v>10</v>
      </c>
      <c r="C23" s="8"/>
      <c r="D23" s="7">
        <f t="shared" si="1"/>
        <v>0</v>
      </c>
      <c r="E23" s="97"/>
      <c r="F23" s="6" t="s">
        <v>26</v>
      </c>
      <c r="G23" s="7">
        <v>10</v>
      </c>
      <c r="H23" s="8"/>
      <c r="I23" s="7">
        <f t="shared" si="0"/>
        <v>0</v>
      </c>
    </row>
    <row r="24" spans="1:9">
      <c r="A24" s="11" t="s">
        <v>173</v>
      </c>
      <c r="B24" s="12"/>
      <c r="C24" s="8"/>
      <c r="D24" s="7">
        <f t="shared" si="1"/>
        <v>0</v>
      </c>
      <c r="E24" s="97"/>
      <c r="F24" s="6" t="s">
        <v>256</v>
      </c>
      <c r="G24" s="7">
        <v>40</v>
      </c>
      <c r="H24" s="8"/>
      <c r="I24" s="7">
        <f t="shared" si="0"/>
        <v>0</v>
      </c>
    </row>
    <row r="25" spans="1:9">
      <c r="A25" s="11" t="s">
        <v>173</v>
      </c>
      <c r="B25" s="12"/>
      <c r="C25" s="7"/>
      <c r="D25" s="7">
        <f t="shared" si="1"/>
        <v>0</v>
      </c>
      <c r="E25" s="98"/>
      <c r="F25" s="11" t="s">
        <v>173</v>
      </c>
      <c r="G25" s="12"/>
      <c r="H25" s="8"/>
      <c r="I25" s="7">
        <f t="shared" si="0"/>
        <v>0</v>
      </c>
    </row>
    <row r="26" spans="1:9" ht="13.5" thickBot="1">
      <c r="A26" s="15"/>
      <c r="B26" s="68"/>
      <c r="C26" s="8">
        <f>SUM(C5:C25)</f>
        <v>0</v>
      </c>
      <c r="D26" s="8">
        <f>SUM(D5:D25)</f>
        <v>0</v>
      </c>
      <c r="E26" s="18"/>
      <c r="F26" s="18"/>
      <c r="G26" s="14"/>
      <c r="H26" s="7">
        <f>SUM(H5:H25)</f>
        <v>0</v>
      </c>
      <c r="I26" s="7">
        <f>SUM(I5:I25)</f>
        <v>0</v>
      </c>
    </row>
    <row r="27" spans="1:9" ht="13.5" thickBot="1">
      <c r="A27" s="15"/>
      <c r="B27" s="16"/>
      <c r="C27" s="16"/>
      <c r="D27" s="16"/>
      <c r="E27" s="15"/>
      <c r="F27" s="19" t="s">
        <v>33</v>
      </c>
      <c r="G27" s="16"/>
      <c r="H27" s="20"/>
      <c r="I27" s="21">
        <f>+C26+H26</f>
        <v>0</v>
      </c>
    </row>
    <row r="28" spans="1:9" ht="13.5" thickBot="1">
      <c r="A28" s="15"/>
      <c r="B28" s="16"/>
      <c r="C28" s="16"/>
      <c r="D28" s="16"/>
      <c r="E28" s="15"/>
      <c r="F28" s="19" t="s">
        <v>34</v>
      </c>
      <c r="G28" s="16"/>
      <c r="H28" s="21">
        <f>+D26+I26</f>
        <v>0</v>
      </c>
      <c r="I28" s="20"/>
    </row>
    <row r="29" spans="1:9" ht="13.5" thickBot="1">
      <c r="F29" s="19" t="s">
        <v>35</v>
      </c>
      <c r="H29" s="2"/>
      <c r="I29" s="21">
        <f>+H28*7</f>
        <v>0</v>
      </c>
    </row>
    <row r="30" spans="1:9" ht="13.5" thickBot="1">
      <c r="F30" s="22"/>
      <c r="I30" s="16"/>
    </row>
    <row r="31" spans="1:9" s="67" customFormat="1" ht="15.75" thickBot="1">
      <c r="A31" s="102" t="s">
        <v>181</v>
      </c>
      <c r="B31" s="113"/>
      <c r="C31" s="113"/>
      <c r="D31" s="113"/>
      <c r="E31" s="113"/>
      <c r="F31" s="113"/>
      <c r="G31" s="113"/>
      <c r="H31" s="113"/>
      <c r="I31" s="114"/>
    </row>
    <row r="33" spans="1:9" s="5" customFormat="1">
      <c r="A33" s="4" t="s">
        <v>0</v>
      </c>
      <c r="B33" s="4" t="s">
        <v>1</v>
      </c>
      <c r="C33" s="4" t="s">
        <v>2</v>
      </c>
      <c r="D33" s="4" t="s">
        <v>3</v>
      </c>
      <c r="E33" s="96"/>
      <c r="F33" s="4" t="s">
        <v>0</v>
      </c>
      <c r="G33" s="4" t="s">
        <v>1</v>
      </c>
      <c r="H33" s="4" t="s">
        <v>2</v>
      </c>
      <c r="I33" s="4" t="s">
        <v>3</v>
      </c>
    </row>
    <row r="34" spans="1:9">
      <c r="A34" s="6" t="s">
        <v>27</v>
      </c>
      <c r="B34" s="7">
        <v>10</v>
      </c>
      <c r="C34" s="8"/>
      <c r="D34" s="7">
        <f>+C34*B34</f>
        <v>0</v>
      </c>
      <c r="E34" s="97"/>
      <c r="F34" s="23" t="s">
        <v>30</v>
      </c>
      <c r="G34" s="7">
        <v>15</v>
      </c>
      <c r="H34" s="8"/>
      <c r="I34" s="7">
        <f t="shared" ref="I34:I39" si="2">+H34*G34</f>
        <v>0</v>
      </c>
    </row>
    <row r="35" spans="1:9">
      <c r="A35" s="6" t="s">
        <v>195</v>
      </c>
      <c r="B35" s="7">
        <v>30</v>
      </c>
      <c r="C35" s="8"/>
      <c r="D35" s="7">
        <f t="shared" ref="D35:D42" si="3">+C35*B35</f>
        <v>0</v>
      </c>
      <c r="E35" s="97"/>
      <c r="F35" s="23" t="s">
        <v>194</v>
      </c>
      <c r="G35" s="7">
        <v>15</v>
      </c>
      <c r="H35" s="8"/>
      <c r="I35" s="7">
        <f t="shared" si="2"/>
        <v>0</v>
      </c>
    </row>
    <row r="36" spans="1:9">
      <c r="A36" s="6" t="s">
        <v>196</v>
      </c>
      <c r="B36" s="7">
        <v>20</v>
      </c>
      <c r="C36" s="8"/>
      <c r="D36" s="7">
        <f t="shared" si="3"/>
        <v>0</v>
      </c>
      <c r="E36" s="97"/>
      <c r="F36" s="23" t="s">
        <v>31</v>
      </c>
      <c r="G36" s="7">
        <v>30</v>
      </c>
      <c r="H36" s="8"/>
      <c r="I36" s="7">
        <f t="shared" si="2"/>
        <v>0</v>
      </c>
    </row>
    <row r="37" spans="1:9">
      <c r="A37" s="6" t="s">
        <v>28</v>
      </c>
      <c r="B37" s="7">
        <v>20</v>
      </c>
      <c r="C37" s="8"/>
      <c r="D37" s="7">
        <f t="shared" si="3"/>
        <v>0</v>
      </c>
      <c r="E37" s="97"/>
      <c r="F37" s="23" t="s">
        <v>32</v>
      </c>
      <c r="G37" s="7">
        <v>5</v>
      </c>
      <c r="H37" s="8"/>
      <c r="I37" s="7">
        <f t="shared" si="2"/>
        <v>0</v>
      </c>
    </row>
    <row r="38" spans="1:9">
      <c r="A38" s="6" t="s">
        <v>197</v>
      </c>
      <c r="B38" s="7">
        <v>25</v>
      </c>
      <c r="C38" s="8"/>
      <c r="D38" s="7">
        <f t="shared" si="3"/>
        <v>0</v>
      </c>
      <c r="E38" s="97"/>
      <c r="F38" s="23" t="s">
        <v>20</v>
      </c>
      <c r="G38" s="7">
        <v>10</v>
      </c>
      <c r="H38" s="8"/>
      <c r="I38" s="7">
        <f t="shared" si="2"/>
        <v>0</v>
      </c>
    </row>
    <row r="39" spans="1:9">
      <c r="A39" s="6" t="s">
        <v>29</v>
      </c>
      <c r="B39" s="7">
        <v>8</v>
      </c>
      <c r="C39" s="8"/>
      <c r="D39" s="7">
        <f t="shared" si="3"/>
        <v>0</v>
      </c>
      <c r="E39" s="98"/>
      <c r="F39" s="23" t="s">
        <v>21</v>
      </c>
      <c r="G39" s="7">
        <v>3</v>
      </c>
      <c r="H39" s="8"/>
      <c r="I39" s="7">
        <f t="shared" si="2"/>
        <v>0</v>
      </c>
    </row>
    <row r="40" spans="1:9" ht="13.5" thickBot="1">
      <c r="A40" s="6" t="s">
        <v>8</v>
      </c>
      <c r="B40" s="7">
        <v>5</v>
      </c>
      <c r="C40" s="8"/>
      <c r="D40" s="7">
        <f t="shared" si="3"/>
        <v>0</v>
      </c>
      <c r="E40" s="15"/>
      <c r="H40" s="7">
        <f>SUM(H34:H39)</f>
        <v>0</v>
      </c>
      <c r="I40" s="24">
        <f>SUM(I34:I39)</f>
        <v>0</v>
      </c>
    </row>
    <row r="41" spans="1:9" ht="13.5" thickBot="1">
      <c r="A41" s="11" t="s">
        <v>173</v>
      </c>
      <c r="B41" s="12"/>
      <c r="C41" s="7"/>
      <c r="D41" s="7">
        <f t="shared" si="3"/>
        <v>0</v>
      </c>
      <c r="E41" s="25"/>
      <c r="F41" s="19" t="s">
        <v>33</v>
      </c>
      <c r="H41" s="2"/>
      <c r="I41" s="21">
        <f>+C43+H40</f>
        <v>0</v>
      </c>
    </row>
    <row r="42" spans="1:9" ht="13.5" thickBot="1">
      <c r="A42" s="11" t="s">
        <v>173</v>
      </c>
      <c r="B42" s="12"/>
      <c r="C42" s="8"/>
      <c r="D42" s="7">
        <f t="shared" si="3"/>
        <v>0</v>
      </c>
      <c r="F42" s="19" t="s">
        <v>34</v>
      </c>
      <c r="H42" s="21">
        <f>+D43+I40</f>
        <v>0</v>
      </c>
      <c r="I42" s="2"/>
    </row>
    <row r="43" spans="1:9" ht="13.5" thickBot="1">
      <c r="C43" s="7">
        <f>SUM(C34:C42)</f>
        <v>0</v>
      </c>
      <c r="D43" s="7">
        <f>SUM(D34:D42)</f>
        <v>0</v>
      </c>
      <c r="F43" s="19" t="s">
        <v>35</v>
      </c>
      <c r="H43" s="2"/>
      <c r="I43" s="21">
        <f>+H42*7</f>
        <v>0</v>
      </c>
    </row>
    <row r="44" spans="1:9" ht="13.5" thickBot="1">
      <c r="F44" s="22"/>
      <c r="I44" s="16"/>
    </row>
    <row r="45" spans="1:9" s="67" customFormat="1" ht="15.75" thickBot="1">
      <c r="A45" s="93" t="s">
        <v>36</v>
      </c>
      <c r="B45" s="94"/>
      <c r="C45" s="94"/>
      <c r="D45" s="94"/>
      <c r="E45" s="94"/>
      <c r="F45" s="94"/>
      <c r="G45" s="94"/>
      <c r="H45" s="94"/>
      <c r="I45" s="95"/>
    </row>
    <row r="47" spans="1:9" s="5" customFormat="1">
      <c r="A47" s="4" t="s">
        <v>0</v>
      </c>
      <c r="B47" s="35" t="s">
        <v>1</v>
      </c>
      <c r="C47" s="4" t="s">
        <v>2</v>
      </c>
      <c r="D47" s="4" t="s">
        <v>3</v>
      </c>
      <c r="E47" s="26"/>
      <c r="F47" s="4" t="s">
        <v>0</v>
      </c>
      <c r="G47" s="4" t="s">
        <v>1</v>
      </c>
      <c r="H47" s="4" t="s">
        <v>2</v>
      </c>
      <c r="I47" s="4" t="s">
        <v>3</v>
      </c>
    </row>
    <row r="48" spans="1:9">
      <c r="A48" s="110" t="s">
        <v>182</v>
      </c>
      <c r="B48" s="111"/>
      <c r="C48" s="111"/>
      <c r="D48" s="112"/>
      <c r="E48" s="96"/>
      <c r="F48" s="6" t="s">
        <v>200</v>
      </c>
      <c r="G48" s="7">
        <v>5</v>
      </c>
      <c r="H48" s="8"/>
      <c r="I48" s="7">
        <f>+G48*H48</f>
        <v>0</v>
      </c>
    </row>
    <row r="49" spans="1:9">
      <c r="A49" s="6" t="s">
        <v>39</v>
      </c>
      <c r="B49" s="7">
        <v>70</v>
      </c>
      <c r="C49" s="8"/>
      <c r="D49" s="7">
        <f>+C49*B49</f>
        <v>0</v>
      </c>
      <c r="E49" s="97"/>
      <c r="F49" s="6" t="s">
        <v>46</v>
      </c>
      <c r="G49" s="7">
        <v>25</v>
      </c>
      <c r="H49" s="8"/>
      <c r="I49" s="7">
        <f t="shared" ref="I49:I58" si="4">+G49*H49</f>
        <v>0</v>
      </c>
    </row>
    <row r="50" spans="1:9">
      <c r="A50" s="6" t="s">
        <v>40</v>
      </c>
      <c r="B50" s="7">
        <v>40</v>
      </c>
      <c r="C50" s="8"/>
      <c r="D50" s="7">
        <f t="shared" ref="D50:D59" si="5">+C50*B50</f>
        <v>0</v>
      </c>
      <c r="E50" s="97"/>
      <c r="F50" s="23" t="s">
        <v>47</v>
      </c>
      <c r="G50" s="7">
        <v>50</v>
      </c>
      <c r="H50" s="8"/>
      <c r="I50" s="7">
        <f t="shared" si="4"/>
        <v>0</v>
      </c>
    </row>
    <row r="51" spans="1:9">
      <c r="A51" s="6" t="s">
        <v>41</v>
      </c>
      <c r="B51" s="7">
        <v>60</v>
      </c>
      <c r="C51" s="8"/>
      <c r="D51" s="7">
        <f t="shared" si="5"/>
        <v>0</v>
      </c>
      <c r="E51" s="97"/>
      <c r="F51" s="23" t="s">
        <v>48</v>
      </c>
      <c r="G51" s="7">
        <v>60</v>
      </c>
      <c r="H51" s="8"/>
      <c r="I51" s="7">
        <f t="shared" si="4"/>
        <v>0</v>
      </c>
    </row>
    <row r="52" spans="1:9">
      <c r="A52" s="6" t="s">
        <v>42</v>
      </c>
      <c r="B52" s="7">
        <v>70</v>
      </c>
      <c r="C52" s="8"/>
      <c r="D52" s="7">
        <f t="shared" si="5"/>
        <v>0</v>
      </c>
      <c r="E52" s="97"/>
      <c r="F52" s="23" t="s">
        <v>49</v>
      </c>
      <c r="G52" s="7">
        <v>5</v>
      </c>
      <c r="H52" s="8"/>
      <c r="I52" s="7">
        <f t="shared" si="4"/>
        <v>0</v>
      </c>
    </row>
    <row r="53" spans="1:9">
      <c r="A53" s="6" t="s">
        <v>43</v>
      </c>
      <c r="B53" s="7">
        <v>20</v>
      </c>
      <c r="C53" s="8"/>
      <c r="D53" s="7">
        <f t="shared" si="5"/>
        <v>0</v>
      </c>
      <c r="E53" s="97"/>
      <c r="F53" s="23" t="s">
        <v>20</v>
      </c>
      <c r="G53" s="7">
        <v>10</v>
      </c>
      <c r="H53" s="8"/>
      <c r="I53" s="7">
        <f t="shared" si="4"/>
        <v>0</v>
      </c>
    </row>
    <row r="54" spans="1:9">
      <c r="A54" s="9" t="s">
        <v>179</v>
      </c>
      <c r="B54" s="10">
        <v>10</v>
      </c>
      <c r="C54" s="8"/>
      <c r="D54" s="7">
        <f t="shared" si="5"/>
        <v>0</v>
      </c>
      <c r="E54" s="97"/>
      <c r="F54" s="23" t="s">
        <v>21</v>
      </c>
      <c r="G54" s="7">
        <v>3</v>
      </c>
      <c r="H54" s="8"/>
      <c r="I54" s="7">
        <f t="shared" si="4"/>
        <v>0</v>
      </c>
    </row>
    <row r="55" spans="1:9">
      <c r="A55" s="6" t="s">
        <v>37</v>
      </c>
      <c r="B55" s="7">
        <v>5</v>
      </c>
      <c r="C55" s="8"/>
      <c r="D55" s="7">
        <f t="shared" si="5"/>
        <v>0</v>
      </c>
      <c r="E55" s="97"/>
      <c r="F55" s="23" t="s">
        <v>50</v>
      </c>
      <c r="G55" s="7">
        <v>20</v>
      </c>
      <c r="H55" s="8"/>
      <c r="I55" s="7">
        <f t="shared" si="4"/>
        <v>0</v>
      </c>
    </row>
    <row r="56" spans="1:9">
      <c r="A56" s="6" t="s">
        <v>44</v>
      </c>
      <c r="B56" s="7">
        <v>25</v>
      </c>
      <c r="C56" s="8"/>
      <c r="D56" s="7">
        <f t="shared" si="5"/>
        <v>0</v>
      </c>
      <c r="E56" s="97"/>
      <c r="F56" s="23" t="s">
        <v>51</v>
      </c>
      <c r="G56" s="7">
        <v>3</v>
      </c>
      <c r="H56" s="8"/>
      <c r="I56" s="7">
        <f t="shared" si="4"/>
        <v>0</v>
      </c>
    </row>
    <row r="57" spans="1:9">
      <c r="A57" s="6" t="s">
        <v>38</v>
      </c>
      <c r="B57" s="7">
        <v>40</v>
      </c>
      <c r="C57" s="8"/>
      <c r="D57" s="7">
        <f t="shared" si="5"/>
        <v>0</v>
      </c>
      <c r="E57" s="97"/>
      <c r="F57" s="23" t="s">
        <v>199</v>
      </c>
      <c r="G57" s="7">
        <v>20</v>
      </c>
      <c r="H57" s="8"/>
      <c r="I57" s="7">
        <f t="shared" si="4"/>
        <v>0</v>
      </c>
    </row>
    <row r="58" spans="1:9">
      <c r="A58" s="6" t="s">
        <v>45</v>
      </c>
      <c r="B58" s="7">
        <v>15</v>
      </c>
      <c r="C58" s="8"/>
      <c r="D58" s="7">
        <f t="shared" si="5"/>
        <v>0</v>
      </c>
      <c r="E58" s="98"/>
      <c r="F58" s="23" t="s">
        <v>52</v>
      </c>
      <c r="G58" s="7">
        <v>40</v>
      </c>
      <c r="H58" s="8"/>
      <c r="I58" s="7">
        <f t="shared" si="4"/>
        <v>0</v>
      </c>
    </row>
    <row r="59" spans="1:9" ht="13.5" thickBot="1">
      <c r="A59" s="6" t="s">
        <v>198</v>
      </c>
      <c r="B59" s="7">
        <v>10</v>
      </c>
      <c r="C59" s="8"/>
      <c r="D59" s="7">
        <f t="shared" si="5"/>
        <v>0</v>
      </c>
      <c r="E59" s="15"/>
      <c r="H59" s="7">
        <f>SUM(H48:H58)</f>
        <v>0</v>
      </c>
      <c r="I59" s="24">
        <f>SUM(I48:I58)</f>
        <v>0</v>
      </c>
    </row>
    <row r="60" spans="1:9" ht="13.5" thickBot="1">
      <c r="C60" s="7">
        <f>SUM(C49:C59)</f>
        <v>0</v>
      </c>
      <c r="D60" s="7">
        <f>SUM(D49:D59)</f>
        <v>0</v>
      </c>
      <c r="E60" s="15"/>
      <c r="F60" s="19" t="s">
        <v>33</v>
      </c>
      <c r="H60" s="2"/>
      <c r="I60" s="21">
        <f>+C60+H59</f>
        <v>0</v>
      </c>
    </row>
    <row r="61" spans="1:9" ht="13.5" thickBot="1">
      <c r="C61" s="16"/>
      <c r="D61" s="16"/>
      <c r="E61" s="15"/>
      <c r="F61" s="19" t="s">
        <v>34</v>
      </c>
      <c r="H61" s="21">
        <f>+D60+I59</f>
        <v>0</v>
      </c>
      <c r="I61" s="2"/>
    </row>
    <row r="62" spans="1:9" ht="13.5" thickBot="1">
      <c r="F62" s="19" t="s">
        <v>35</v>
      </c>
      <c r="H62" s="2"/>
      <c r="I62" s="21">
        <f>+H61*7</f>
        <v>0</v>
      </c>
    </row>
    <row r="63" spans="1:9" ht="13.5" thickBot="1">
      <c r="F63" s="22"/>
      <c r="I63" s="16"/>
    </row>
    <row r="64" spans="1:9" ht="15.75" thickBot="1">
      <c r="A64" s="93" t="s">
        <v>136</v>
      </c>
      <c r="B64" s="94"/>
      <c r="C64" s="94"/>
      <c r="D64" s="94"/>
      <c r="E64" s="94"/>
      <c r="F64" s="94"/>
      <c r="G64" s="94"/>
      <c r="H64" s="94"/>
      <c r="I64" s="95"/>
    </row>
    <row r="66" spans="1:9">
      <c r="A66" s="4" t="s">
        <v>0</v>
      </c>
      <c r="B66" s="35" t="s">
        <v>1</v>
      </c>
      <c r="C66" s="35" t="s">
        <v>2</v>
      </c>
      <c r="D66" s="35" t="s">
        <v>3</v>
      </c>
      <c r="E66" s="30"/>
      <c r="F66" s="4" t="s">
        <v>0</v>
      </c>
      <c r="G66" s="35" t="s">
        <v>1</v>
      </c>
      <c r="H66" s="35" t="s">
        <v>2</v>
      </c>
      <c r="I66" s="35" t="s">
        <v>3</v>
      </c>
    </row>
    <row r="67" spans="1:9">
      <c r="A67" s="6" t="s">
        <v>4</v>
      </c>
      <c r="B67" s="7">
        <v>20</v>
      </c>
      <c r="C67" s="8"/>
      <c r="D67" s="7">
        <f>+C67*B67</f>
        <v>0</v>
      </c>
      <c r="E67" s="96"/>
      <c r="F67" s="6" t="s">
        <v>139</v>
      </c>
      <c r="G67" s="7">
        <v>30</v>
      </c>
      <c r="H67" s="8"/>
      <c r="I67" s="7">
        <f>+H67*G67</f>
        <v>0</v>
      </c>
    </row>
    <row r="68" spans="1:9">
      <c r="A68" s="6" t="s">
        <v>137</v>
      </c>
      <c r="B68" s="7">
        <v>8</v>
      </c>
      <c r="C68" s="8"/>
      <c r="D68" s="7">
        <f t="shared" ref="D68:D73" si="6">+C68*B68</f>
        <v>0</v>
      </c>
      <c r="E68" s="97"/>
      <c r="F68" s="6" t="s">
        <v>12</v>
      </c>
      <c r="G68" s="7">
        <v>35</v>
      </c>
      <c r="H68" s="8"/>
      <c r="I68" s="7">
        <f t="shared" ref="I68:I73" si="7">+H68*G68</f>
        <v>0</v>
      </c>
    </row>
    <row r="69" spans="1:9">
      <c r="A69" s="6" t="s">
        <v>138</v>
      </c>
      <c r="B69" s="7">
        <v>12</v>
      </c>
      <c r="C69" s="8"/>
      <c r="D69" s="7">
        <f t="shared" si="6"/>
        <v>0</v>
      </c>
      <c r="E69" s="97"/>
      <c r="F69" s="6" t="s">
        <v>141</v>
      </c>
      <c r="G69" s="7">
        <v>6</v>
      </c>
      <c r="H69" s="8"/>
      <c r="I69" s="7">
        <f t="shared" si="7"/>
        <v>0</v>
      </c>
    </row>
    <row r="70" spans="1:9">
      <c r="A70" s="6" t="s">
        <v>201</v>
      </c>
      <c r="B70" s="7">
        <v>25</v>
      </c>
      <c r="C70" s="8"/>
      <c r="D70" s="7">
        <f t="shared" si="6"/>
        <v>0</v>
      </c>
      <c r="E70" s="97"/>
      <c r="F70" s="6" t="s">
        <v>140</v>
      </c>
      <c r="G70" s="7">
        <v>8</v>
      </c>
      <c r="H70" s="8"/>
      <c r="I70" s="7">
        <f t="shared" si="7"/>
        <v>0</v>
      </c>
    </row>
    <row r="71" spans="1:9">
      <c r="A71" s="6" t="s">
        <v>202</v>
      </c>
      <c r="B71" s="7">
        <v>28</v>
      </c>
      <c r="C71" s="8"/>
      <c r="D71" s="7">
        <f t="shared" si="6"/>
        <v>0</v>
      </c>
      <c r="E71" s="97"/>
      <c r="F71" s="6" t="s">
        <v>142</v>
      </c>
      <c r="G71" s="7">
        <v>10</v>
      </c>
      <c r="H71" s="8"/>
      <c r="I71" s="7">
        <f t="shared" si="7"/>
        <v>0</v>
      </c>
    </row>
    <row r="72" spans="1:9">
      <c r="A72" s="11" t="s">
        <v>268</v>
      </c>
      <c r="B72" s="12">
        <v>3</v>
      </c>
      <c r="C72" s="8"/>
      <c r="D72" s="7">
        <f t="shared" si="6"/>
        <v>0</v>
      </c>
      <c r="E72" s="97"/>
      <c r="F72" s="6" t="s">
        <v>231</v>
      </c>
      <c r="G72" s="7">
        <v>15</v>
      </c>
      <c r="H72" s="8"/>
      <c r="I72" s="7">
        <f t="shared" si="7"/>
        <v>0</v>
      </c>
    </row>
    <row r="73" spans="1:9">
      <c r="A73" s="11" t="s">
        <v>173</v>
      </c>
      <c r="B73" s="12"/>
      <c r="C73" s="8"/>
      <c r="D73" s="7">
        <f t="shared" si="6"/>
        <v>0</v>
      </c>
      <c r="E73" s="98"/>
      <c r="F73" s="6" t="s">
        <v>104</v>
      </c>
      <c r="G73" s="7">
        <v>5</v>
      </c>
      <c r="H73" s="8"/>
      <c r="I73" s="7">
        <f t="shared" si="7"/>
        <v>0</v>
      </c>
    </row>
    <row r="74" spans="1:9" ht="13.5" thickBot="1">
      <c r="C74" s="7">
        <f>SUM(C67:C73)</f>
        <v>0</v>
      </c>
      <c r="D74" s="7">
        <f>SUM(D67:D73)</f>
        <v>0</v>
      </c>
      <c r="E74" s="15"/>
      <c r="H74" s="7">
        <f>SUM(H67:H73)</f>
        <v>0</v>
      </c>
      <c r="I74" s="24">
        <f>SUM(I67:I73)</f>
        <v>0</v>
      </c>
    </row>
    <row r="75" spans="1:9" ht="13.5" thickBot="1">
      <c r="F75" s="19" t="s">
        <v>33</v>
      </c>
      <c r="H75" s="2"/>
      <c r="I75" s="21">
        <f>+H74+C74</f>
        <v>0</v>
      </c>
    </row>
    <row r="76" spans="1:9" ht="13.5" thickBot="1">
      <c r="F76" s="19" t="s">
        <v>34</v>
      </c>
      <c r="H76" s="21">
        <f>+I74+D74</f>
        <v>0</v>
      </c>
      <c r="I76" s="2"/>
    </row>
    <row r="77" spans="1:9" ht="13.5" thickBot="1">
      <c r="F77" s="19" t="s">
        <v>35</v>
      </c>
      <c r="H77" s="2"/>
      <c r="I77" s="21">
        <f>+H76*7</f>
        <v>0</v>
      </c>
    </row>
    <row r="78" spans="1:9">
      <c r="F78" s="22"/>
      <c r="I78" s="16"/>
    </row>
    <row r="79" spans="1:9" ht="13.5" thickBot="1">
      <c r="F79" s="22"/>
      <c r="I79" s="16"/>
    </row>
    <row r="80" spans="1:9" s="46" customFormat="1" ht="15.75" thickBot="1">
      <c r="A80" s="93" t="s">
        <v>53</v>
      </c>
      <c r="B80" s="94"/>
      <c r="C80" s="94"/>
      <c r="D80" s="94"/>
      <c r="E80" s="94"/>
      <c r="F80" s="94"/>
      <c r="G80" s="94"/>
      <c r="H80" s="94"/>
      <c r="I80" s="95"/>
    </row>
    <row r="81" spans="1:9">
      <c r="A81" s="32"/>
      <c r="F81" s="22"/>
      <c r="I81" s="16"/>
    </row>
    <row r="82" spans="1:9" s="5" customFormat="1">
      <c r="A82" s="4" t="s">
        <v>0</v>
      </c>
      <c r="B82" s="35" t="s">
        <v>1</v>
      </c>
      <c r="C82" s="35" t="s">
        <v>2</v>
      </c>
      <c r="D82" s="4" t="s">
        <v>3</v>
      </c>
      <c r="E82" s="26"/>
      <c r="F82" s="4" t="s">
        <v>0</v>
      </c>
      <c r="G82" s="4" t="s">
        <v>1</v>
      </c>
      <c r="H82" s="4" t="s">
        <v>2</v>
      </c>
      <c r="I82" s="4" t="s">
        <v>3</v>
      </c>
    </row>
    <row r="83" spans="1:9">
      <c r="A83" s="6" t="s">
        <v>54</v>
      </c>
      <c r="B83" s="7">
        <v>3</v>
      </c>
      <c r="C83" s="8"/>
      <c r="D83" s="7">
        <f t="shared" ref="D83:D89" si="8">+C83*B83</f>
        <v>0</v>
      </c>
      <c r="E83" s="96"/>
      <c r="F83" s="23" t="s">
        <v>60</v>
      </c>
      <c r="G83" s="7">
        <v>5</v>
      </c>
      <c r="H83" s="8"/>
      <c r="I83" s="7">
        <f>+H83*G83</f>
        <v>0</v>
      </c>
    </row>
    <row r="84" spans="1:9">
      <c r="A84" s="6" t="s">
        <v>55</v>
      </c>
      <c r="B84" s="7">
        <v>30</v>
      </c>
      <c r="C84" s="8"/>
      <c r="D84" s="7">
        <f t="shared" si="8"/>
        <v>0</v>
      </c>
      <c r="E84" s="97"/>
      <c r="F84" s="23" t="s">
        <v>61</v>
      </c>
      <c r="G84" s="7">
        <v>5</v>
      </c>
      <c r="H84" s="8"/>
      <c r="I84" s="7">
        <f>+H84*G84</f>
        <v>0</v>
      </c>
    </row>
    <row r="85" spans="1:9">
      <c r="A85" s="6" t="s">
        <v>56</v>
      </c>
      <c r="B85" s="7">
        <v>3</v>
      </c>
      <c r="C85" s="8"/>
      <c r="D85" s="7">
        <f t="shared" si="8"/>
        <v>0</v>
      </c>
      <c r="E85" s="97"/>
      <c r="F85" s="23" t="s">
        <v>20</v>
      </c>
      <c r="G85" s="7">
        <v>10</v>
      </c>
      <c r="H85" s="8"/>
      <c r="I85" s="7">
        <f>+H85*G85</f>
        <v>0</v>
      </c>
    </row>
    <row r="86" spans="1:9">
      <c r="A86" s="6" t="s">
        <v>57</v>
      </c>
      <c r="B86" s="7">
        <v>5</v>
      </c>
      <c r="C86" s="8"/>
      <c r="D86" s="7">
        <f t="shared" si="8"/>
        <v>0</v>
      </c>
      <c r="E86" s="97"/>
      <c r="F86" s="23" t="s">
        <v>21</v>
      </c>
      <c r="G86" s="7">
        <v>3</v>
      </c>
      <c r="H86" s="8"/>
      <c r="I86" s="7">
        <f>+H86*G86</f>
        <v>0</v>
      </c>
    </row>
    <row r="87" spans="1:9">
      <c r="A87" s="6" t="s">
        <v>38</v>
      </c>
      <c r="B87" s="7">
        <v>12</v>
      </c>
      <c r="C87" s="8"/>
      <c r="D87" s="7">
        <f t="shared" si="8"/>
        <v>0</v>
      </c>
      <c r="E87" s="98"/>
      <c r="F87" s="6" t="s">
        <v>112</v>
      </c>
      <c r="G87" s="7">
        <v>8</v>
      </c>
      <c r="H87" s="8"/>
      <c r="I87" s="7">
        <f>+H87*G87</f>
        <v>0</v>
      </c>
    </row>
    <row r="88" spans="1:9" ht="13.5" thickBot="1">
      <c r="A88" s="6" t="s">
        <v>58</v>
      </c>
      <c r="B88" s="7">
        <v>5</v>
      </c>
      <c r="C88" s="8"/>
      <c r="D88" s="7">
        <f t="shared" si="8"/>
        <v>0</v>
      </c>
      <c r="E88" s="15"/>
      <c r="H88" s="7">
        <f>SUM(H83:H87)</f>
        <v>0</v>
      </c>
      <c r="I88" s="7">
        <f>SUM(I83:I87)</f>
        <v>0</v>
      </c>
    </row>
    <row r="89" spans="1:9" ht="13.5" thickBot="1">
      <c r="A89" s="6" t="s">
        <v>59</v>
      </c>
      <c r="B89" s="7">
        <v>10</v>
      </c>
      <c r="C89" s="8"/>
      <c r="D89" s="7">
        <f t="shared" si="8"/>
        <v>0</v>
      </c>
      <c r="E89" s="15"/>
      <c r="F89" s="22" t="s">
        <v>33</v>
      </c>
      <c r="H89" s="2"/>
      <c r="I89" s="21">
        <f>+H88+C90</f>
        <v>0</v>
      </c>
    </row>
    <row r="90" spans="1:9" ht="13.5" thickBot="1">
      <c r="B90" s="2"/>
      <c r="C90" s="7">
        <f>SUM(C83:C89)</f>
        <v>0</v>
      </c>
      <c r="D90" s="7">
        <f>SUM(D83:D89)</f>
        <v>0</v>
      </c>
      <c r="F90" s="22" t="s">
        <v>34</v>
      </c>
      <c r="H90" s="21">
        <f>+D90+I88</f>
        <v>0</v>
      </c>
      <c r="I90" s="2"/>
    </row>
    <row r="91" spans="1:9" ht="13.5" thickBot="1">
      <c r="F91" s="22" t="s">
        <v>35</v>
      </c>
      <c r="H91" s="2"/>
      <c r="I91" s="21">
        <f>+H90*7</f>
        <v>0</v>
      </c>
    </row>
    <row r="92" spans="1:9" ht="13.5" thickBot="1">
      <c r="F92" s="22"/>
      <c r="I92" s="16"/>
    </row>
    <row r="93" spans="1:9" s="46" customFormat="1" ht="15.75" thickBot="1">
      <c r="A93" s="102" t="s">
        <v>62</v>
      </c>
      <c r="B93" s="103"/>
      <c r="C93" s="103"/>
      <c r="D93" s="103"/>
      <c r="E93" s="103"/>
      <c r="F93" s="103"/>
      <c r="G93" s="103"/>
      <c r="H93" s="103"/>
      <c r="I93" s="104"/>
    </row>
    <row r="94" spans="1:9">
      <c r="F94" s="22"/>
      <c r="I94" s="16"/>
    </row>
    <row r="95" spans="1:9" s="5" customFormat="1">
      <c r="A95" s="4" t="s">
        <v>0</v>
      </c>
      <c r="B95" s="35" t="s">
        <v>1</v>
      </c>
      <c r="C95" s="35" t="s">
        <v>2</v>
      </c>
      <c r="D95" s="35" t="s">
        <v>3</v>
      </c>
      <c r="E95" s="30"/>
      <c r="F95" s="4" t="s">
        <v>0</v>
      </c>
      <c r="G95" s="35" t="s">
        <v>1</v>
      </c>
      <c r="H95" s="35" t="s">
        <v>2</v>
      </c>
      <c r="I95" s="35" t="s">
        <v>3</v>
      </c>
    </row>
    <row r="96" spans="1:9">
      <c r="A96" s="6" t="s">
        <v>57</v>
      </c>
      <c r="B96" s="7">
        <v>5</v>
      </c>
      <c r="C96" s="8"/>
      <c r="D96" s="7">
        <f t="shared" ref="D96:D101" si="9">+C96*B96</f>
        <v>0</v>
      </c>
      <c r="E96" s="96"/>
      <c r="F96" s="6" t="s">
        <v>66</v>
      </c>
      <c r="G96" s="7">
        <v>5</v>
      </c>
      <c r="H96" s="8"/>
      <c r="I96" s="7">
        <f t="shared" ref="I96:I101" si="10">+H96*G96</f>
        <v>0</v>
      </c>
    </row>
    <row r="97" spans="1:9">
      <c r="A97" s="6" t="s">
        <v>63</v>
      </c>
      <c r="B97" s="7">
        <v>2</v>
      </c>
      <c r="C97" s="8"/>
      <c r="D97" s="7">
        <f t="shared" si="9"/>
        <v>0</v>
      </c>
      <c r="E97" s="97"/>
      <c r="F97" s="6" t="s">
        <v>67</v>
      </c>
      <c r="G97" s="7">
        <v>15</v>
      </c>
      <c r="H97" s="8"/>
      <c r="I97" s="7">
        <f t="shared" si="10"/>
        <v>0</v>
      </c>
    </row>
    <row r="98" spans="1:9">
      <c r="A98" s="6" t="s">
        <v>64</v>
      </c>
      <c r="B98" s="7">
        <v>20</v>
      </c>
      <c r="C98" s="8"/>
      <c r="D98" s="7">
        <f t="shared" si="9"/>
        <v>0</v>
      </c>
      <c r="E98" s="97"/>
      <c r="F98" s="6" t="s">
        <v>68</v>
      </c>
      <c r="G98" s="7">
        <v>3</v>
      </c>
      <c r="H98" s="8"/>
      <c r="I98" s="7">
        <f t="shared" si="10"/>
        <v>0</v>
      </c>
    </row>
    <row r="99" spans="1:9">
      <c r="A99" s="6" t="s">
        <v>205</v>
      </c>
      <c r="B99" s="7">
        <v>5</v>
      </c>
      <c r="C99" s="8"/>
      <c r="D99" s="7">
        <f t="shared" si="9"/>
        <v>0</v>
      </c>
      <c r="E99" s="97"/>
      <c r="F99" s="6" t="s">
        <v>204</v>
      </c>
      <c r="G99" s="7">
        <v>5</v>
      </c>
      <c r="H99" s="8"/>
      <c r="I99" s="7">
        <f t="shared" si="10"/>
        <v>0</v>
      </c>
    </row>
    <row r="100" spans="1:9">
      <c r="A100" s="6" t="s">
        <v>65</v>
      </c>
      <c r="B100" s="7">
        <v>10</v>
      </c>
      <c r="C100" s="8"/>
      <c r="D100" s="7">
        <f t="shared" si="9"/>
        <v>0</v>
      </c>
      <c r="E100" s="97"/>
      <c r="F100" s="6" t="s">
        <v>69</v>
      </c>
      <c r="G100" s="7">
        <v>10</v>
      </c>
      <c r="H100" s="8"/>
      <c r="I100" s="7">
        <f t="shared" si="10"/>
        <v>0</v>
      </c>
    </row>
    <row r="101" spans="1:9">
      <c r="A101" s="6" t="s">
        <v>70</v>
      </c>
      <c r="B101" s="7">
        <v>8</v>
      </c>
      <c r="C101" s="8"/>
      <c r="D101" s="7">
        <f t="shared" si="9"/>
        <v>0</v>
      </c>
      <c r="E101" s="98"/>
      <c r="F101" s="6" t="s">
        <v>203</v>
      </c>
      <c r="G101" s="7">
        <v>3</v>
      </c>
      <c r="H101" s="8"/>
      <c r="I101" s="7">
        <f t="shared" si="10"/>
        <v>0</v>
      </c>
    </row>
    <row r="102" spans="1:9" ht="13.5" thickBot="1">
      <c r="C102" s="7">
        <f>SUM(C96:C101)</f>
        <v>0</v>
      </c>
      <c r="D102" s="7">
        <f>SUM(D96:D101)</f>
        <v>0</v>
      </c>
      <c r="E102" s="15"/>
      <c r="H102" s="7">
        <f>SUM(H96:H101)</f>
        <v>0</v>
      </c>
      <c r="I102" s="24">
        <f>SUM(I96:I101)</f>
        <v>0</v>
      </c>
    </row>
    <row r="103" spans="1:9" ht="13.5" thickBot="1">
      <c r="F103" s="19" t="s">
        <v>33</v>
      </c>
      <c r="I103" s="21">
        <f>+H102+C102</f>
        <v>0</v>
      </c>
    </row>
    <row r="104" spans="1:9" ht="13.5" thickBot="1">
      <c r="F104" s="19" t="s">
        <v>34</v>
      </c>
      <c r="H104" s="21">
        <f>+I102+D102</f>
        <v>0</v>
      </c>
      <c r="I104" s="2"/>
    </row>
    <row r="105" spans="1:9" ht="13.5" thickBot="1">
      <c r="F105" s="19" t="s">
        <v>35</v>
      </c>
      <c r="I105" s="21">
        <f>+H104*7</f>
        <v>0</v>
      </c>
    </row>
    <row r="106" spans="1:9" ht="13.5" thickBot="1"/>
    <row r="107" spans="1:9" s="46" customFormat="1" ht="15.75" thickBot="1">
      <c r="A107" s="93" t="s">
        <v>71</v>
      </c>
      <c r="B107" s="94"/>
      <c r="C107" s="94"/>
      <c r="D107" s="94"/>
      <c r="E107" s="94"/>
      <c r="F107" s="94"/>
      <c r="G107" s="94"/>
      <c r="H107" s="94"/>
      <c r="I107" s="95"/>
    </row>
    <row r="108" spans="1:9">
      <c r="A108" s="36"/>
    </row>
    <row r="109" spans="1:9" s="5" customFormat="1">
      <c r="A109" s="4" t="s">
        <v>0</v>
      </c>
      <c r="B109" s="35" t="s">
        <v>1</v>
      </c>
      <c r="C109" s="35" t="s">
        <v>2</v>
      </c>
      <c r="D109" s="35" t="s">
        <v>3</v>
      </c>
      <c r="E109" s="30"/>
      <c r="F109" s="37" t="s">
        <v>78</v>
      </c>
      <c r="G109" s="35" t="s">
        <v>1</v>
      </c>
      <c r="H109" s="35" t="s">
        <v>2</v>
      </c>
      <c r="I109" s="35" t="s">
        <v>3</v>
      </c>
    </row>
    <row r="110" spans="1:9">
      <c r="A110" s="6" t="s">
        <v>72</v>
      </c>
      <c r="B110" s="7">
        <v>30</v>
      </c>
      <c r="C110" s="8"/>
      <c r="D110" s="7">
        <f>+C110*B110</f>
        <v>0</v>
      </c>
      <c r="E110" s="96"/>
      <c r="F110" s="38" t="s">
        <v>211</v>
      </c>
      <c r="G110" s="8">
        <v>25</v>
      </c>
      <c r="H110" s="8"/>
      <c r="I110" s="7">
        <f>+H110*G110</f>
        <v>0</v>
      </c>
    </row>
    <row r="111" spans="1:9">
      <c r="A111" s="6" t="s">
        <v>73</v>
      </c>
      <c r="B111" s="7">
        <v>10</v>
      </c>
      <c r="C111" s="8"/>
      <c r="D111" s="7">
        <f t="shared" ref="D111:D120" si="11">+C111*B111</f>
        <v>0</v>
      </c>
      <c r="E111" s="97"/>
      <c r="F111" s="6" t="s">
        <v>212</v>
      </c>
      <c r="G111" s="7">
        <v>30</v>
      </c>
      <c r="H111" s="8"/>
      <c r="I111" s="7">
        <f t="shared" ref="I111:I118" si="12">+H111*G111</f>
        <v>0</v>
      </c>
    </row>
    <row r="112" spans="1:9">
      <c r="A112" s="6" t="s">
        <v>74</v>
      </c>
      <c r="B112" s="7">
        <v>20</v>
      </c>
      <c r="C112" s="8"/>
      <c r="D112" s="7">
        <f t="shared" si="11"/>
        <v>0</v>
      </c>
      <c r="E112" s="97"/>
      <c r="F112" s="6" t="s">
        <v>213</v>
      </c>
      <c r="G112" s="7">
        <v>37</v>
      </c>
      <c r="H112" s="8"/>
      <c r="I112" s="7">
        <f t="shared" si="12"/>
        <v>0</v>
      </c>
    </row>
    <row r="113" spans="1:9">
      <c r="A113" s="6" t="s">
        <v>232</v>
      </c>
      <c r="B113" s="7">
        <v>25</v>
      </c>
      <c r="C113" s="8"/>
      <c r="D113" s="7">
        <f t="shared" si="11"/>
        <v>0</v>
      </c>
      <c r="E113" s="97"/>
      <c r="F113" s="6" t="s">
        <v>214</v>
      </c>
      <c r="G113" s="7">
        <v>44</v>
      </c>
      <c r="H113" s="8"/>
      <c r="I113" s="7">
        <f t="shared" si="12"/>
        <v>0</v>
      </c>
    </row>
    <row r="114" spans="1:9">
      <c r="A114" s="108" t="s">
        <v>75</v>
      </c>
      <c r="B114" s="109"/>
      <c r="C114" s="8"/>
      <c r="D114" s="7"/>
      <c r="E114" s="97"/>
      <c r="F114" s="6" t="s">
        <v>215</v>
      </c>
      <c r="G114" s="7">
        <v>52</v>
      </c>
      <c r="H114" s="8"/>
      <c r="I114" s="7">
        <f t="shared" si="12"/>
        <v>0</v>
      </c>
    </row>
    <row r="115" spans="1:9">
      <c r="A115" s="6" t="s">
        <v>207</v>
      </c>
      <c r="B115" s="7">
        <v>16</v>
      </c>
      <c r="C115" s="8"/>
      <c r="D115" s="7">
        <f t="shared" si="11"/>
        <v>0</v>
      </c>
      <c r="E115" s="97"/>
      <c r="F115" s="6" t="s">
        <v>216</v>
      </c>
      <c r="G115" s="8">
        <v>46</v>
      </c>
      <c r="H115" s="8"/>
      <c r="I115" s="7">
        <f t="shared" si="12"/>
        <v>0</v>
      </c>
    </row>
    <row r="116" spans="1:9">
      <c r="A116" s="6" t="s">
        <v>208</v>
      </c>
      <c r="B116" s="7">
        <v>25</v>
      </c>
      <c r="C116" s="8"/>
      <c r="D116" s="7">
        <f t="shared" si="11"/>
        <v>0</v>
      </c>
      <c r="E116" s="97"/>
      <c r="F116" s="6" t="s">
        <v>76</v>
      </c>
      <c r="G116" s="7">
        <v>5</v>
      </c>
      <c r="H116" s="8"/>
      <c r="I116" s="7">
        <f t="shared" si="12"/>
        <v>0</v>
      </c>
    </row>
    <row r="117" spans="1:9">
      <c r="A117" s="6" t="s">
        <v>209</v>
      </c>
      <c r="B117" s="7">
        <v>30</v>
      </c>
      <c r="C117" s="8"/>
      <c r="D117" s="7">
        <f t="shared" si="11"/>
        <v>0</v>
      </c>
      <c r="E117" s="98"/>
      <c r="F117" s="6" t="s">
        <v>77</v>
      </c>
      <c r="G117" s="7">
        <v>25</v>
      </c>
      <c r="H117" s="8"/>
      <c r="I117" s="7">
        <f t="shared" si="12"/>
        <v>0</v>
      </c>
    </row>
    <row r="118" spans="1:9" ht="13.5" thickBot="1">
      <c r="A118" s="6" t="s">
        <v>210</v>
      </c>
      <c r="B118" s="8">
        <v>32</v>
      </c>
      <c r="C118" s="7"/>
      <c r="D118" s="7">
        <f t="shared" si="11"/>
        <v>0</v>
      </c>
      <c r="E118" s="15"/>
      <c r="H118" s="7">
        <f>SUM(H110:H117)</f>
        <v>0</v>
      </c>
      <c r="I118" s="7">
        <f t="shared" si="12"/>
        <v>0</v>
      </c>
    </row>
    <row r="119" spans="1:9" ht="13.5" thickBot="1">
      <c r="A119" s="6" t="s">
        <v>206</v>
      </c>
      <c r="B119" s="7">
        <v>12</v>
      </c>
      <c r="C119" s="8"/>
      <c r="D119" s="7">
        <f t="shared" si="11"/>
        <v>0</v>
      </c>
      <c r="F119" s="19" t="s">
        <v>33</v>
      </c>
      <c r="I119" s="21">
        <f>+H118+C121</f>
        <v>0</v>
      </c>
    </row>
    <row r="120" spans="1:9" ht="13.5" thickBot="1">
      <c r="A120" s="6" t="s">
        <v>257</v>
      </c>
      <c r="B120" s="7">
        <v>30</v>
      </c>
      <c r="C120" s="8"/>
      <c r="D120" s="7">
        <f t="shared" si="11"/>
        <v>0</v>
      </c>
      <c r="F120" s="19" t="s">
        <v>34</v>
      </c>
      <c r="H120" s="21">
        <f>+I118+D121</f>
        <v>0</v>
      </c>
      <c r="I120" s="2"/>
    </row>
    <row r="121" spans="1:9" ht="13.5" thickBot="1">
      <c r="C121" s="7">
        <f>SUM(C110:C120)</f>
        <v>0</v>
      </c>
      <c r="D121" s="7">
        <f>SUM(D110:D120)</f>
        <v>0</v>
      </c>
      <c r="F121" s="19" t="s">
        <v>35</v>
      </c>
      <c r="I121" s="21">
        <f>+H120*7</f>
        <v>0</v>
      </c>
    </row>
    <row r="122" spans="1:9" ht="13.5" thickBot="1">
      <c r="F122" s="22"/>
      <c r="I122" s="16"/>
    </row>
    <row r="123" spans="1:9" s="69" customFormat="1" ht="15.75" thickBot="1">
      <c r="A123" s="93" t="s">
        <v>258</v>
      </c>
      <c r="B123" s="94"/>
      <c r="C123" s="94"/>
      <c r="D123" s="94"/>
      <c r="E123" s="94"/>
      <c r="F123" s="94"/>
      <c r="G123" s="94"/>
      <c r="H123" s="94"/>
      <c r="I123" s="95"/>
    </row>
    <row r="124" spans="1:9">
      <c r="A124" s="36"/>
    </row>
    <row r="125" spans="1:9">
      <c r="A125" s="4" t="s">
        <v>0</v>
      </c>
      <c r="B125" s="35" t="s">
        <v>1</v>
      </c>
      <c r="C125" s="35" t="s">
        <v>2</v>
      </c>
      <c r="D125" s="35" t="s">
        <v>3</v>
      </c>
      <c r="E125" s="15"/>
      <c r="F125" s="4" t="s">
        <v>0</v>
      </c>
      <c r="G125" s="35" t="s">
        <v>1</v>
      </c>
      <c r="H125" s="35" t="s">
        <v>2</v>
      </c>
      <c r="I125" s="35" t="s">
        <v>3</v>
      </c>
    </row>
    <row r="126" spans="1:9">
      <c r="A126" s="6" t="s">
        <v>79</v>
      </c>
      <c r="B126" s="7">
        <v>10</v>
      </c>
      <c r="C126" s="8"/>
      <c r="D126" s="7">
        <f>+C126*B126</f>
        <v>0</v>
      </c>
      <c r="E126" s="96"/>
      <c r="F126" s="6" t="s">
        <v>93</v>
      </c>
      <c r="G126" s="7">
        <v>30</v>
      </c>
      <c r="H126" s="8"/>
      <c r="I126" s="7">
        <f>+H126*G126</f>
        <v>0</v>
      </c>
    </row>
    <row r="127" spans="1:9">
      <c r="A127" s="6" t="s">
        <v>80</v>
      </c>
      <c r="B127" s="7">
        <v>5</v>
      </c>
      <c r="C127" s="8"/>
      <c r="D127" s="7">
        <f t="shared" ref="D127:D141" si="13">+C127*B127</f>
        <v>0</v>
      </c>
      <c r="E127" s="97"/>
      <c r="F127" s="6" t="s">
        <v>94</v>
      </c>
      <c r="G127" s="7">
        <v>20</v>
      </c>
      <c r="H127" s="8"/>
      <c r="I127" s="7">
        <f t="shared" ref="I127:I139" si="14">+H127*G127</f>
        <v>0</v>
      </c>
    </row>
    <row r="128" spans="1:9">
      <c r="A128" s="6" t="s">
        <v>81</v>
      </c>
      <c r="B128" s="7">
        <v>5</v>
      </c>
      <c r="C128" s="8"/>
      <c r="D128" s="7">
        <f t="shared" si="13"/>
        <v>0</v>
      </c>
      <c r="E128" s="97"/>
      <c r="F128" s="6" t="s">
        <v>95</v>
      </c>
      <c r="G128" s="7">
        <v>5</v>
      </c>
      <c r="H128" s="8"/>
      <c r="I128" s="7">
        <f t="shared" si="14"/>
        <v>0</v>
      </c>
    </row>
    <row r="129" spans="1:9">
      <c r="A129" s="6" t="s">
        <v>82</v>
      </c>
      <c r="B129" s="7">
        <v>10</v>
      </c>
      <c r="C129" s="8"/>
      <c r="D129" s="7">
        <f t="shared" si="13"/>
        <v>0</v>
      </c>
      <c r="E129" s="97"/>
      <c r="F129" s="6" t="s">
        <v>96</v>
      </c>
      <c r="G129" s="7">
        <v>10</v>
      </c>
      <c r="H129" s="8"/>
      <c r="I129" s="7">
        <f t="shared" si="14"/>
        <v>0</v>
      </c>
    </row>
    <row r="130" spans="1:9">
      <c r="A130" s="6" t="s">
        <v>83</v>
      </c>
      <c r="B130" s="7">
        <v>5</v>
      </c>
      <c r="C130" s="8"/>
      <c r="D130" s="7">
        <f t="shared" si="13"/>
        <v>0</v>
      </c>
      <c r="E130" s="97"/>
      <c r="F130" s="6" t="s">
        <v>97</v>
      </c>
      <c r="G130" s="7">
        <v>15</v>
      </c>
      <c r="H130" s="8"/>
      <c r="I130" s="7">
        <f t="shared" si="14"/>
        <v>0</v>
      </c>
    </row>
    <row r="131" spans="1:9">
      <c r="A131" s="6" t="s">
        <v>84</v>
      </c>
      <c r="B131" s="7">
        <v>5</v>
      </c>
      <c r="C131" s="8"/>
      <c r="D131" s="7">
        <f t="shared" si="13"/>
        <v>0</v>
      </c>
      <c r="E131" s="97"/>
      <c r="F131" s="6" t="s">
        <v>98</v>
      </c>
      <c r="G131" s="7">
        <v>15</v>
      </c>
      <c r="H131" s="8"/>
      <c r="I131" s="7">
        <f t="shared" si="14"/>
        <v>0</v>
      </c>
    </row>
    <row r="132" spans="1:9">
      <c r="A132" s="6" t="s">
        <v>233</v>
      </c>
      <c r="B132" s="7">
        <v>10</v>
      </c>
      <c r="C132" s="8"/>
      <c r="D132" s="7">
        <f t="shared" si="13"/>
        <v>0</v>
      </c>
      <c r="E132" s="97"/>
      <c r="F132" s="6" t="s">
        <v>99</v>
      </c>
      <c r="G132" s="7">
        <v>7</v>
      </c>
      <c r="H132" s="8"/>
      <c r="I132" s="7">
        <f t="shared" si="14"/>
        <v>0</v>
      </c>
    </row>
    <row r="133" spans="1:9">
      <c r="A133" s="6" t="s">
        <v>85</v>
      </c>
      <c r="B133" s="7">
        <v>20</v>
      </c>
      <c r="C133" s="8"/>
      <c r="D133" s="7">
        <f t="shared" si="13"/>
        <v>0</v>
      </c>
      <c r="E133" s="97"/>
      <c r="F133" s="6" t="s">
        <v>100</v>
      </c>
      <c r="G133" s="7">
        <v>3</v>
      </c>
      <c r="H133" s="8"/>
      <c r="I133" s="7">
        <f t="shared" si="14"/>
        <v>0</v>
      </c>
    </row>
    <row r="134" spans="1:9">
      <c r="A134" s="6" t="s">
        <v>217</v>
      </c>
      <c r="B134" s="7">
        <v>10</v>
      </c>
      <c r="C134" s="8"/>
      <c r="D134" s="7">
        <f t="shared" si="13"/>
        <v>0</v>
      </c>
      <c r="E134" s="97"/>
      <c r="F134" s="6" t="s">
        <v>101</v>
      </c>
      <c r="G134" s="7">
        <v>10</v>
      </c>
      <c r="H134" s="8"/>
      <c r="I134" s="7">
        <f t="shared" si="14"/>
        <v>0</v>
      </c>
    </row>
    <row r="135" spans="1:9">
      <c r="A135" s="6" t="s">
        <v>87</v>
      </c>
      <c r="B135" s="7">
        <v>5</v>
      </c>
      <c r="C135" s="8"/>
      <c r="D135" s="7">
        <f t="shared" si="13"/>
        <v>0</v>
      </c>
      <c r="E135" s="97"/>
      <c r="F135" s="6" t="s">
        <v>102</v>
      </c>
      <c r="G135" s="7">
        <v>20</v>
      </c>
      <c r="H135" s="8"/>
      <c r="I135" s="7">
        <f t="shared" si="14"/>
        <v>0</v>
      </c>
    </row>
    <row r="136" spans="1:9">
      <c r="A136" s="6" t="s">
        <v>86</v>
      </c>
      <c r="B136" s="7">
        <v>15</v>
      </c>
      <c r="C136" s="8"/>
      <c r="D136" s="7">
        <f t="shared" si="13"/>
        <v>0</v>
      </c>
      <c r="E136" s="97"/>
      <c r="F136" s="6" t="s">
        <v>103</v>
      </c>
      <c r="G136" s="7">
        <v>1</v>
      </c>
      <c r="H136" s="8"/>
      <c r="I136" s="7">
        <f t="shared" si="14"/>
        <v>0</v>
      </c>
    </row>
    <row r="137" spans="1:9">
      <c r="A137" s="6" t="s">
        <v>88</v>
      </c>
      <c r="B137" s="7">
        <v>35</v>
      </c>
      <c r="C137" s="8"/>
      <c r="D137" s="7">
        <f t="shared" si="13"/>
        <v>0</v>
      </c>
      <c r="E137" s="97"/>
      <c r="F137" s="6" t="s">
        <v>104</v>
      </c>
      <c r="G137" s="7">
        <v>10</v>
      </c>
      <c r="H137" s="8"/>
      <c r="I137" s="7">
        <f t="shared" si="14"/>
        <v>0</v>
      </c>
    </row>
    <row r="138" spans="1:9">
      <c r="A138" s="6" t="s">
        <v>89</v>
      </c>
      <c r="B138" s="7">
        <v>5</v>
      </c>
      <c r="C138" s="8"/>
      <c r="D138" s="7">
        <f t="shared" si="13"/>
        <v>0</v>
      </c>
      <c r="E138" s="97"/>
      <c r="F138" s="6" t="s">
        <v>105</v>
      </c>
      <c r="G138" s="7">
        <v>5</v>
      </c>
      <c r="H138" s="8"/>
      <c r="I138" s="7">
        <f t="shared" si="14"/>
        <v>0</v>
      </c>
    </row>
    <row r="139" spans="1:9">
      <c r="A139" s="6" t="s">
        <v>90</v>
      </c>
      <c r="B139" s="7">
        <v>10</v>
      </c>
      <c r="C139" s="8"/>
      <c r="D139" s="7">
        <f t="shared" si="13"/>
        <v>0</v>
      </c>
      <c r="E139" s="98"/>
      <c r="F139" s="6" t="s">
        <v>106</v>
      </c>
      <c r="G139" s="7">
        <v>8</v>
      </c>
      <c r="H139" s="8"/>
      <c r="I139" s="7">
        <f t="shared" si="14"/>
        <v>0</v>
      </c>
    </row>
    <row r="140" spans="1:9" ht="13.5" thickBot="1">
      <c r="A140" s="6" t="s">
        <v>91</v>
      </c>
      <c r="B140" s="7">
        <v>20</v>
      </c>
      <c r="C140" s="8"/>
      <c r="D140" s="7">
        <f t="shared" si="13"/>
        <v>0</v>
      </c>
      <c r="E140" s="15"/>
      <c r="H140" s="7">
        <f>SUM(H126:H139)</f>
        <v>0</v>
      </c>
      <c r="I140" s="24">
        <f>SUM(I126:I139)</f>
        <v>0</v>
      </c>
    </row>
    <row r="141" spans="1:9" ht="13.5" thickBot="1">
      <c r="A141" s="6" t="s">
        <v>92</v>
      </c>
      <c r="B141" s="7">
        <v>5</v>
      </c>
      <c r="C141" s="8"/>
      <c r="D141" s="7">
        <f t="shared" si="13"/>
        <v>0</v>
      </c>
      <c r="E141" s="15"/>
      <c r="F141" s="19" t="s">
        <v>33</v>
      </c>
      <c r="I141" s="21">
        <f>+C142+H140</f>
        <v>0</v>
      </c>
    </row>
    <row r="142" spans="1:9" ht="13.5" thickBot="1">
      <c r="C142" s="7">
        <f>SUM(C126:C141)</f>
        <v>0</v>
      </c>
      <c r="D142" s="7">
        <f>SUM(D126:D141)</f>
        <v>0</v>
      </c>
      <c r="E142" s="15"/>
      <c r="F142" s="19" t="s">
        <v>34</v>
      </c>
      <c r="H142" s="21">
        <f>+I140+D142</f>
        <v>0</v>
      </c>
      <c r="I142" s="2"/>
    </row>
    <row r="143" spans="1:9" ht="13.5" thickBot="1">
      <c r="F143" s="19" t="s">
        <v>35</v>
      </c>
      <c r="I143" s="21">
        <f>+H142*7</f>
        <v>0</v>
      </c>
    </row>
    <row r="144" spans="1:9" ht="13.5" thickBot="1">
      <c r="F144" s="22"/>
      <c r="I144" s="16"/>
    </row>
    <row r="145" spans="1:9" ht="15.75" thickBot="1">
      <c r="A145" s="93" t="s">
        <v>183</v>
      </c>
      <c r="B145" s="94"/>
      <c r="C145" s="94"/>
      <c r="D145" s="94"/>
      <c r="E145" s="94"/>
      <c r="F145" s="94"/>
      <c r="G145" s="94"/>
      <c r="H145" s="94"/>
      <c r="I145" s="95"/>
    </row>
    <row r="147" spans="1:9">
      <c r="A147" s="4" t="s">
        <v>0</v>
      </c>
      <c r="B147" s="35" t="s">
        <v>1</v>
      </c>
      <c r="C147" s="35" t="s">
        <v>2</v>
      </c>
      <c r="D147" s="35" t="s">
        <v>3</v>
      </c>
      <c r="E147" s="30"/>
      <c r="F147" s="4" t="s">
        <v>0</v>
      </c>
      <c r="G147" s="39" t="s">
        <v>1</v>
      </c>
      <c r="H147" s="35" t="s">
        <v>2</v>
      </c>
      <c r="I147" s="35" t="s">
        <v>3</v>
      </c>
    </row>
    <row r="148" spans="1:9">
      <c r="A148" s="6" t="s">
        <v>109</v>
      </c>
      <c r="B148" s="7">
        <v>7</v>
      </c>
      <c r="C148" s="8"/>
      <c r="D148" s="7">
        <f t="shared" ref="D148:D155" si="15">+C148*B148</f>
        <v>0</v>
      </c>
      <c r="E148" s="96"/>
      <c r="F148" s="6" t="s">
        <v>147</v>
      </c>
      <c r="G148" s="7">
        <v>2</v>
      </c>
      <c r="H148" s="8"/>
      <c r="I148" s="7">
        <f>+H148*G148</f>
        <v>0</v>
      </c>
    </row>
    <row r="149" spans="1:9">
      <c r="A149" s="6" t="s">
        <v>143</v>
      </c>
      <c r="B149" s="7">
        <v>5</v>
      </c>
      <c r="C149" s="8"/>
      <c r="D149" s="7">
        <f t="shared" si="15"/>
        <v>0</v>
      </c>
      <c r="E149" s="97"/>
      <c r="F149" s="6" t="s">
        <v>148</v>
      </c>
      <c r="G149" s="7">
        <v>5</v>
      </c>
      <c r="H149" s="8"/>
      <c r="I149" s="7">
        <f>+H149*G149</f>
        <v>0</v>
      </c>
    </row>
    <row r="150" spans="1:9">
      <c r="A150" s="6" t="s">
        <v>144</v>
      </c>
      <c r="B150" s="7">
        <v>3</v>
      </c>
      <c r="C150" s="8"/>
      <c r="D150" s="7">
        <f t="shared" si="15"/>
        <v>0</v>
      </c>
      <c r="E150" s="97"/>
      <c r="F150" s="6" t="s">
        <v>149</v>
      </c>
      <c r="G150" s="7">
        <v>20</v>
      </c>
      <c r="H150" s="8"/>
      <c r="I150" s="7">
        <f>+H150*G150</f>
        <v>0</v>
      </c>
    </row>
    <row r="151" spans="1:9">
      <c r="A151" s="6" t="s">
        <v>145</v>
      </c>
      <c r="B151" s="7">
        <v>5</v>
      </c>
      <c r="C151" s="8"/>
      <c r="D151" s="7">
        <f t="shared" si="15"/>
        <v>0</v>
      </c>
      <c r="E151" s="97"/>
      <c r="F151" s="6" t="s">
        <v>151</v>
      </c>
      <c r="G151" s="7">
        <v>10</v>
      </c>
      <c r="H151" s="8"/>
      <c r="I151" s="7">
        <f>+H151*G151</f>
        <v>0</v>
      </c>
    </row>
    <row r="152" spans="1:9">
      <c r="A152" s="6" t="s">
        <v>146</v>
      </c>
      <c r="B152" s="7">
        <v>10</v>
      </c>
      <c r="C152" s="8"/>
      <c r="D152" s="7">
        <f t="shared" si="15"/>
        <v>0</v>
      </c>
      <c r="E152" s="98"/>
      <c r="F152" s="6" t="s">
        <v>150</v>
      </c>
      <c r="G152" s="7">
        <v>5</v>
      </c>
      <c r="H152" s="8"/>
      <c r="I152" s="7">
        <f>+H152*G152</f>
        <v>0</v>
      </c>
    </row>
    <row r="153" spans="1:9" ht="13.5" thickBot="1">
      <c r="A153" s="11"/>
      <c r="B153" s="12"/>
      <c r="C153" s="7"/>
      <c r="D153" s="7">
        <f t="shared" si="15"/>
        <v>0</v>
      </c>
      <c r="E153" s="15"/>
      <c r="H153" s="7">
        <f>SUM(H148:H152)</f>
        <v>0</v>
      </c>
      <c r="I153" s="24">
        <f>SUM(I148:I152)</f>
        <v>0</v>
      </c>
    </row>
    <row r="154" spans="1:9" ht="13.5" thickBot="1">
      <c r="A154" s="11" t="s">
        <v>173</v>
      </c>
      <c r="B154" s="12"/>
      <c r="C154" s="8"/>
      <c r="D154" s="7">
        <f t="shared" si="15"/>
        <v>0</v>
      </c>
      <c r="F154" s="19" t="s">
        <v>33</v>
      </c>
      <c r="I154" s="21">
        <f>+H153+C156</f>
        <v>0</v>
      </c>
    </row>
    <row r="155" spans="1:9" ht="13.5" thickBot="1">
      <c r="A155" s="11" t="s">
        <v>173</v>
      </c>
      <c r="B155" s="12"/>
      <c r="C155" s="8"/>
      <c r="D155" s="7">
        <f t="shared" si="15"/>
        <v>0</v>
      </c>
      <c r="F155" s="19" t="s">
        <v>34</v>
      </c>
      <c r="H155" s="21">
        <f>+D156+I153</f>
        <v>0</v>
      </c>
      <c r="I155" s="2"/>
    </row>
    <row r="156" spans="1:9" ht="13.5" thickBot="1">
      <c r="C156" s="7">
        <f>SUM(C148:C155)</f>
        <v>0</v>
      </c>
      <c r="D156" s="7">
        <f>SUM(D148:D155)</f>
        <v>0</v>
      </c>
      <c r="F156" s="19" t="s">
        <v>35</v>
      </c>
      <c r="I156" s="21">
        <f>+H155*7</f>
        <v>0</v>
      </c>
    </row>
    <row r="157" spans="1:9" ht="13.5" thickBot="1">
      <c r="F157" s="22"/>
      <c r="I157" s="16"/>
    </row>
    <row r="158" spans="1:9" s="70" customFormat="1" ht="15.75" thickBot="1">
      <c r="A158" s="93" t="s">
        <v>259</v>
      </c>
      <c r="B158" s="94"/>
      <c r="C158" s="94"/>
      <c r="D158" s="94"/>
      <c r="E158" s="94"/>
      <c r="F158" s="94"/>
      <c r="G158" s="94"/>
      <c r="H158" s="94"/>
      <c r="I158" s="95"/>
    </row>
    <row r="159" spans="1:9">
      <c r="F159" s="22"/>
      <c r="I159" s="16"/>
    </row>
    <row r="160" spans="1:9" s="42" customFormat="1">
      <c r="A160" s="4" t="s">
        <v>0</v>
      </c>
      <c r="B160" s="35" t="s">
        <v>1</v>
      </c>
      <c r="C160" s="35" t="s">
        <v>2</v>
      </c>
      <c r="D160" s="35" t="s">
        <v>3</v>
      </c>
      <c r="E160" s="41"/>
      <c r="F160" s="4" t="s">
        <v>0</v>
      </c>
      <c r="G160" s="35" t="s">
        <v>1</v>
      </c>
      <c r="H160" s="35" t="s">
        <v>2</v>
      </c>
      <c r="I160" s="35" t="s">
        <v>3</v>
      </c>
    </row>
    <row r="161" spans="1:9">
      <c r="A161" s="6" t="s">
        <v>107</v>
      </c>
      <c r="B161" s="7">
        <v>5</v>
      </c>
      <c r="C161" s="8"/>
      <c r="D161" s="7">
        <f>+C161*B161</f>
        <v>0</v>
      </c>
      <c r="E161" s="96"/>
      <c r="F161" s="6" t="s">
        <v>122</v>
      </c>
      <c r="G161" s="7">
        <v>20</v>
      </c>
      <c r="H161" s="8"/>
      <c r="I161" s="7">
        <f>+H161*G161</f>
        <v>0</v>
      </c>
    </row>
    <row r="162" spans="1:9">
      <c r="A162" s="6" t="s">
        <v>108</v>
      </c>
      <c r="B162" s="7">
        <v>5</v>
      </c>
      <c r="C162" s="8"/>
      <c r="D162" s="7">
        <f t="shared" ref="D162:D175" si="16">+C162*B162</f>
        <v>0</v>
      </c>
      <c r="E162" s="97"/>
      <c r="F162" s="6" t="s">
        <v>123</v>
      </c>
      <c r="G162" s="7">
        <v>40</v>
      </c>
      <c r="H162" s="8"/>
      <c r="I162" s="7">
        <f t="shared" ref="I162:I175" si="17">+H162*G162</f>
        <v>0</v>
      </c>
    </row>
    <row r="163" spans="1:9">
      <c r="A163" s="6" t="s">
        <v>109</v>
      </c>
      <c r="B163" s="7">
        <v>10</v>
      </c>
      <c r="C163" s="8"/>
      <c r="D163" s="7">
        <f t="shared" si="16"/>
        <v>0</v>
      </c>
      <c r="E163" s="97"/>
      <c r="F163" s="6" t="s">
        <v>124</v>
      </c>
      <c r="G163" s="7">
        <v>100</v>
      </c>
      <c r="H163" s="8"/>
      <c r="I163" s="7">
        <f t="shared" si="17"/>
        <v>0</v>
      </c>
    </row>
    <row r="164" spans="1:9">
      <c r="A164" s="6" t="s">
        <v>110</v>
      </c>
      <c r="B164" s="7">
        <v>5</v>
      </c>
      <c r="C164" s="8"/>
      <c r="D164" s="7">
        <f t="shared" si="16"/>
        <v>0</v>
      </c>
      <c r="E164" s="97"/>
      <c r="F164" s="6" t="s">
        <v>125</v>
      </c>
      <c r="G164" s="7">
        <v>10</v>
      </c>
      <c r="H164" s="8"/>
      <c r="I164" s="7">
        <f t="shared" si="17"/>
        <v>0</v>
      </c>
    </row>
    <row r="165" spans="1:9">
      <c r="A165" s="6" t="s">
        <v>111</v>
      </c>
      <c r="B165" s="7">
        <v>1</v>
      </c>
      <c r="C165" s="8"/>
      <c r="D165" s="7">
        <f t="shared" si="16"/>
        <v>0</v>
      </c>
      <c r="E165" s="97"/>
      <c r="F165" s="6" t="s">
        <v>126</v>
      </c>
      <c r="G165" s="7">
        <v>2</v>
      </c>
      <c r="H165" s="8"/>
      <c r="I165" s="7">
        <f t="shared" si="17"/>
        <v>0</v>
      </c>
    </row>
    <row r="166" spans="1:9">
      <c r="A166" s="6" t="s">
        <v>114</v>
      </c>
      <c r="B166" s="7">
        <v>15</v>
      </c>
      <c r="C166" s="8"/>
      <c r="D166" s="7">
        <f t="shared" si="16"/>
        <v>0</v>
      </c>
      <c r="E166" s="97"/>
      <c r="F166" s="6" t="s">
        <v>260</v>
      </c>
      <c r="G166" s="7">
        <v>5</v>
      </c>
      <c r="H166" s="8"/>
      <c r="I166" s="7">
        <f t="shared" si="17"/>
        <v>0</v>
      </c>
    </row>
    <row r="167" spans="1:9">
      <c r="A167" s="6" t="s">
        <v>113</v>
      </c>
      <c r="B167" s="7">
        <v>1</v>
      </c>
      <c r="C167" s="8"/>
      <c r="D167" s="7">
        <f t="shared" si="16"/>
        <v>0</v>
      </c>
      <c r="E167" s="97"/>
      <c r="F167" s="6" t="s">
        <v>127</v>
      </c>
      <c r="G167" s="7">
        <v>4</v>
      </c>
      <c r="H167" s="8"/>
      <c r="I167" s="7">
        <f t="shared" si="17"/>
        <v>0</v>
      </c>
    </row>
    <row r="168" spans="1:9">
      <c r="A168" s="6" t="s">
        <v>115</v>
      </c>
      <c r="B168" s="7">
        <v>5</v>
      </c>
      <c r="C168" s="8"/>
      <c r="D168" s="7">
        <f t="shared" si="16"/>
        <v>0</v>
      </c>
      <c r="E168" s="97"/>
      <c r="F168" s="6" t="s">
        <v>128</v>
      </c>
      <c r="G168" s="7">
        <v>5</v>
      </c>
      <c r="H168" s="8"/>
      <c r="I168" s="7">
        <f t="shared" si="17"/>
        <v>0</v>
      </c>
    </row>
    <row r="169" spans="1:9">
      <c r="A169" s="6" t="s">
        <v>116</v>
      </c>
      <c r="B169" s="7">
        <v>5</v>
      </c>
      <c r="C169" s="8"/>
      <c r="D169" s="7">
        <f t="shared" si="16"/>
        <v>0</v>
      </c>
      <c r="E169" s="97"/>
      <c r="F169" s="6" t="s">
        <v>129</v>
      </c>
      <c r="G169" s="7">
        <v>2</v>
      </c>
      <c r="H169" s="8"/>
      <c r="I169" s="7">
        <f t="shared" si="17"/>
        <v>0</v>
      </c>
    </row>
    <row r="170" spans="1:9">
      <c r="A170" s="6" t="s">
        <v>117</v>
      </c>
      <c r="B170" s="7">
        <v>5</v>
      </c>
      <c r="C170" s="8"/>
      <c r="D170" s="7">
        <f t="shared" si="16"/>
        <v>0</v>
      </c>
      <c r="E170" s="97"/>
      <c r="F170" s="6" t="s">
        <v>130</v>
      </c>
      <c r="G170" s="7">
        <v>5</v>
      </c>
      <c r="H170" s="8"/>
      <c r="I170" s="7">
        <f t="shared" si="17"/>
        <v>0</v>
      </c>
    </row>
    <row r="171" spans="1:9">
      <c r="A171" s="6" t="s">
        <v>118</v>
      </c>
      <c r="B171" s="7">
        <v>5</v>
      </c>
      <c r="C171" s="8"/>
      <c r="D171" s="7">
        <f t="shared" si="16"/>
        <v>0</v>
      </c>
      <c r="E171" s="97"/>
      <c r="F171" s="6" t="s">
        <v>131</v>
      </c>
      <c r="G171" s="7">
        <v>10</v>
      </c>
      <c r="H171" s="8"/>
      <c r="I171" s="7">
        <f t="shared" si="17"/>
        <v>0</v>
      </c>
    </row>
    <row r="172" spans="1:9">
      <c r="A172" s="6" t="s">
        <v>119</v>
      </c>
      <c r="B172" s="7">
        <v>2</v>
      </c>
      <c r="C172" s="8"/>
      <c r="D172" s="7">
        <f t="shared" si="16"/>
        <v>0</v>
      </c>
      <c r="E172" s="97"/>
      <c r="F172" s="6" t="s">
        <v>132</v>
      </c>
      <c r="G172" s="7">
        <v>15</v>
      </c>
      <c r="H172" s="8"/>
      <c r="I172" s="7">
        <f t="shared" si="17"/>
        <v>0</v>
      </c>
    </row>
    <row r="173" spans="1:9">
      <c r="A173" s="6" t="s">
        <v>261</v>
      </c>
      <c r="B173" s="7">
        <v>5</v>
      </c>
      <c r="C173" s="8"/>
      <c r="D173" s="7">
        <f t="shared" si="16"/>
        <v>0</v>
      </c>
      <c r="E173" s="97"/>
      <c r="F173" s="6" t="s">
        <v>133</v>
      </c>
      <c r="G173" s="7">
        <v>3</v>
      </c>
      <c r="H173" s="8"/>
      <c r="I173" s="7">
        <f t="shared" si="17"/>
        <v>0</v>
      </c>
    </row>
    <row r="174" spans="1:9">
      <c r="A174" s="6" t="s">
        <v>120</v>
      </c>
      <c r="B174" s="7">
        <v>5</v>
      </c>
      <c r="C174" s="8"/>
      <c r="D174" s="7">
        <f t="shared" si="16"/>
        <v>0</v>
      </c>
      <c r="E174" s="97"/>
      <c r="F174" s="6" t="s">
        <v>134</v>
      </c>
      <c r="G174" s="7">
        <v>5</v>
      </c>
      <c r="H174" s="8"/>
      <c r="I174" s="7">
        <f t="shared" si="17"/>
        <v>0</v>
      </c>
    </row>
    <row r="175" spans="1:9">
      <c r="A175" s="6" t="s">
        <v>121</v>
      </c>
      <c r="B175" s="7">
        <v>5</v>
      </c>
      <c r="C175" s="8"/>
      <c r="D175" s="7">
        <f t="shared" si="16"/>
        <v>0</v>
      </c>
      <c r="E175" s="98"/>
      <c r="F175" s="6" t="s">
        <v>135</v>
      </c>
      <c r="G175" s="7">
        <v>20</v>
      </c>
      <c r="H175" s="8"/>
      <c r="I175" s="7">
        <f t="shared" si="17"/>
        <v>0</v>
      </c>
    </row>
    <row r="176" spans="1:9" ht="13.5" thickBot="1">
      <c r="C176" s="7">
        <f>SUM(C161:C175)</f>
        <v>0</v>
      </c>
      <c r="D176" s="7">
        <f>SUM(D161:D175)</f>
        <v>0</v>
      </c>
      <c r="E176" s="15"/>
      <c r="H176" s="7">
        <f>SUM(H161:H175)</f>
        <v>0</v>
      </c>
      <c r="I176" s="24">
        <f>SUM(I161:I175)</f>
        <v>0</v>
      </c>
    </row>
    <row r="177" spans="1:9" ht="13.5" thickBot="1">
      <c r="F177" s="22" t="s">
        <v>33</v>
      </c>
      <c r="I177" s="21">
        <f>+H176+C176</f>
        <v>0</v>
      </c>
    </row>
    <row r="178" spans="1:9" ht="13.5" thickBot="1">
      <c r="F178" s="22" t="s">
        <v>34</v>
      </c>
      <c r="H178" s="21">
        <f>+I176+D176</f>
        <v>0</v>
      </c>
      <c r="I178" s="2"/>
    </row>
    <row r="179" spans="1:9" ht="13.5" thickBot="1">
      <c r="F179" s="22" t="s">
        <v>35</v>
      </c>
      <c r="I179" s="21">
        <f>+H178*7</f>
        <v>0</v>
      </c>
    </row>
    <row r="180" spans="1:9" ht="13.5" thickBot="1">
      <c r="F180" s="22"/>
      <c r="I180" s="16"/>
    </row>
    <row r="181" spans="1:9" s="46" customFormat="1" ht="15.75" thickBot="1">
      <c r="A181" s="102" t="s">
        <v>184</v>
      </c>
      <c r="B181" s="103"/>
      <c r="C181" s="103"/>
      <c r="D181" s="103"/>
      <c r="E181" s="103"/>
      <c r="F181" s="103"/>
      <c r="G181" s="103"/>
      <c r="H181" s="103"/>
      <c r="I181" s="104"/>
    </row>
    <row r="183" spans="1:9" s="5" customFormat="1">
      <c r="A183" s="4" t="s">
        <v>0</v>
      </c>
      <c r="B183" s="35" t="s">
        <v>1</v>
      </c>
      <c r="C183" s="35" t="s">
        <v>2</v>
      </c>
      <c r="D183" s="35" t="s">
        <v>3</v>
      </c>
      <c r="E183" s="30"/>
      <c r="F183" s="4" t="s">
        <v>0</v>
      </c>
      <c r="G183" s="4" t="s">
        <v>1</v>
      </c>
      <c r="H183" s="35" t="s">
        <v>2</v>
      </c>
      <c r="I183" s="35" t="s">
        <v>3</v>
      </c>
    </row>
    <row r="184" spans="1:9">
      <c r="A184" s="6" t="s">
        <v>152</v>
      </c>
      <c r="B184" s="7">
        <v>50</v>
      </c>
      <c r="C184" s="8"/>
      <c r="D184" s="7">
        <f>+B184*C184</f>
        <v>0</v>
      </c>
      <c r="E184" s="96"/>
      <c r="F184" s="6" t="s">
        <v>156</v>
      </c>
      <c r="G184" s="7">
        <v>10</v>
      </c>
      <c r="H184" s="8"/>
      <c r="I184" s="7">
        <f>+H184*G184</f>
        <v>0</v>
      </c>
    </row>
    <row r="185" spans="1:9">
      <c r="A185" s="6" t="s">
        <v>154</v>
      </c>
      <c r="B185" s="7">
        <v>100</v>
      </c>
      <c r="C185" s="8"/>
      <c r="D185" s="7">
        <f t="shared" ref="D185:D190" si="18">+B185*C185</f>
        <v>0</v>
      </c>
      <c r="E185" s="97"/>
      <c r="F185" s="6" t="s">
        <v>155</v>
      </c>
      <c r="G185" s="7">
        <v>500</v>
      </c>
      <c r="H185" s="8"/>
      <c r="I185" s="7">
        <f t="shared" ref="I185:I190" si="19">+H185*G185</f>
        <v>0</v>
      </c>
    </row>
    <row r="186" spans="1:9">
      <c r="A186" s="6" t="s">
        <v>153</v>
      </c>
      <c r="B186" s="7">
        <v>58</v>
      </c>
      <c r="C186" s="8"/>
      <c r="D186" s="7">
        <f t="shared" si="18"/>
        <v>0</v>
      </c>
      <c r="E186" s="97"/>
      <c r="F186" s="6" t="s">
        <v>218</v>
      </c>
      <c r="G186" s="7">
        <v>300</v>
      </c>
      <c r="H186" s="8"/>
      <c r="I186" s="7">
        <f t="shared" si="19"/>
        <v>0</v>
      </c>
    </row>
    <row r="187" spans="1:9">
      <c r="A187" s="6" t="s">
        <v>159</v>
      </c>
      <c r="B187" s="7">
        <v>50</v>
      </c>
      <c r="C187" s="8"/>
      <c r="D187" s="7">
        <f t="shared" si="18"/>
        <v>0</v>
      </c>
      <c r="E187" s="97"/>
      <c r="F187" s="6" t="s">
        <v>262</v>
      </c>
      <c r="G187" s="7">
        <v>50</v>
      </c>
      <c r="H187" s="8"/>
      <c r="I187" s="7">
        <f t="shared" si="19"/>
        <v>0</v>
      </c>
    </row>
    <row r="188" spans="1:9">
      <c r="A188" s="11" t="s">
        <v>173</v>
      </c>
      <c r="B188" s="12"/>
      <c r="C188" s="8"/>
      <c r="D188" s="7">
        <f t="shared" si="18"/>
        <v>0</v>
      </c>
      <c r="E188" s="97"/>
      <c r="F188" s="6" t="s">
        <v>219</v>
      </c>
      <c r="G188" s="7">
        <v>8</v>
      </c>
      <c r="H188" s="8"/>
      <c r="I188" s="7">
        <f t="shared" si="19"/>
        <v>0</v>
      </c>
    </row>
    <row r="189" spans="1:9">
      <c r="A189" s="11" t="s">
        <v>173</v>
      </c>
      <c r="B189" s="12"/>
      <c r="C189" s="8"/>
      <c r="D189" s="7">
        <f t="shared" si="18"/>
        <v>0</v>
      </c>
      <c r="E189" s="97"/>
      <c r="F189" s="6" t="s">
        <v>157</v>
      </c>
      <c r="G189" s="7">
        <v>40</v>
      </c>
      <c r="H189" s="8"/>
      <c r="I189" s="7">
        <f t="shared" si="19"/>
        <v>0</v>
      </c>
    </row>
    <row r="190" spans="1:9">
      <c r="A190" s="11" t="s">
        <v>173</v>
      </c>
      <c r="B190" s="12"/>
      <c r="C190" s="8"/>
      <c r="D190" s="7">
        <f t="shared" si="18"/>
        <v>0</v>
      </c>
      <c r="E190" s="98"/>
      <c r="F190" s="6" t="s">
        <v>158</v>
      </c>
      <c r="G190" s="7">
        <v>60</v>
      </c>
      <c r="H190" s="8"/>
      <c r="I190" s="7">
        <f t="shared" si="19"/>
        <v>0</v>
      </c>
    </row>
    <row r="191" spans="1:9" ht="13.5" thickBot="1">
      <c r="C191" s="7">
        <f>SUM(C184:C190)</f>
        <v>0</v>
      </c>
      <c r="D191" s="7">
        <f>SUM(D184:D190)</f>
        <v>0</v>
      </c>
      <c r="E191" s="15"/>
      <c r="H191" s="7">
        <f>SUM(H184:H190)</f>
        <v>0</v>
      </c>
      <c r="I191" s="24">
        <f>SUM(I184:I190)</f>
        <v>0</v>
      </c>
    </row>
    <row r="192" spans="1:9" ht="13.5" thickBot="1">
      <c r="F192" s="19" t="s">
        <v>33</v>
      </c>
      <c r="I192" s="43">
        <f>+H191+C191</f>
        <v>0</v>
      </c>
    </row>
    <row r="193" spans="1:9" ht="15.75" thickBot="1">
      <c r="A193" s="105" t="s">
        <v>269</v>
      </c>
      <c r="B193" s="106"/>
      <c r="C193" s="106"/>
      <c r="D193" s="107"/>
      <c r="F193" s="19" t="s">
        <v>34</v>
      </c>
      <c r="H193" s="21">
        <f>+D191+I191</f>
        <v>0</v>
      </c>
    </row>
    <row r="194" spans="1:9" ht="13.5" thickBot="1">
      <c r="A194" s="47"/>
      <c r="F194" s="19" t="s">
        <v>35</v>
      </c>
      <c r="I194" s="71">
        <f>+H193*7</f>
        <v>0</v>
      </c>
    </row>
    <row r="195" spans="1:9">
      <c r="A195" s="4" t="s">
        <v>0</v>
      </c>
      <c r="B195" s="35" t="s">
        <v>1</v>
      </c>
      <c r="C195" s="35" t="s">
        <v>2</v>
      </c>
      <c r="D195" s="35" t="s">
        <v>3</v>
      </c>
      <c r="F195" s="19"/>
      <c r="H195" s="80"/>
      <c r="I195" s="81" t="s">
        <v>188</v>
      </c>
    </row>
    <row r="196" spans="1:9" s="46" customFormat="1">
      <c r="A196" s="6"/>
      <c r="B196" s="7"/>
      <c r="C196" s="8"/>
      <c r="D196" s="7">
        <f>+C196*B196</f>
        <v>0</v>
      </c>
      <c r="E196" s="45"/>
      <c r="F196" s="72" t="s">
        <v>169</v>
      </c>
      <c r="G196" s="45"/>
      <c r="H196" s="82">
        <f>+I27+I41+I60+I75+I89+I103+I119+I141+I154+I177+I192+D205</f>
        <v>0</v>
      </c>
      <c r="I196" s="83">
        <f>+I27+I41+I60+I75+I89+I103+I119+I141+I154+I177+I192+D205</f>
        <v>0</v>
      </c>
    </row>
    <row r="197" spans="1:9">
      <c r="A197" s="6"/>
      <c r="B197" s="7"/>
      <c r="C197" s="8"/>
      <c r="D197" s="7">
        <f t="shared" ref="D197:D203" si="20">+C197*B197</f>
        <v>0</v>
      </c>
      <c r="F197" s="72" t="s">
        <v>189</v>
      </c>
      <c r="H197" s="84">
        <f>+H28+H42+H61+H76+H90+H104+H120+H142+H155+H178+H193+C206</f>
        <v>0</v>
      </c>
      <c r="I197" s="85">
        <f>+H28+H42+H61+H76+H90+H104+H120+H142+H155+H178+H193</f>
        <v>0</v>
      </c>
    </row>
    <row r="198" spans="1:9" s="5" customFormat="1">
      <c r="A198" s="6"/>
      <c r="B198" s="7"/>
      <c r="C198" s="8"/>
      <c r="D198" s="7">
        <f t="shared" si="20"/>
        <v>0</v>
      </c>
      <c r="E198" s="101"/>
      <c r="F198" s="72" t="s">
        <v>190</v>
      </c>
      <c r="H198" s="84">
        <f>+H197*7</f>
        <v>0</v>
      </c>
      <c r="I198" s="85">
        <f>+H197*7</f>
        <v>0</v>
      </c>
    </row>
    <row r="199" spans="1:9" ht="13.5" thickBot="1">
      <c r="A199" s="6" t="s">
        <v>270</v>
      </c>
      <c r="B199" s="7">
        <v>3</v>
      </c>
      <c r="C199" s="8"/>
      <c r="D199" s="7">
        <f t="shared" si="20"/>
        <v>0</v>
      </c>
      <c r="E199" s="101"/>
      <c r="F199" s="73" t="s">
        <v>192</v>
      </c>
      <c r="H199" s="82">
        <f>+H198*0.45</f>
        <v>0</v>
      </c>
      <c r="I199" s="83">
        <f>+H198*0.45</f>
        <v>0</v>
      </c>
    </row>
    <row r="200" spans="1:9" ht="14.25" thickTop="1" thickBot="1">
      <c r="A200" s="6" t="s">
        <v>166</v>
      </c>
      <c r="B200" s="7">
        <v>10</v>
      </c>
      <c r="C200" s="8"/>
      <c r="D200" s="7">
        <f t="shared" si="20"/>
        <v>0</v>
      </c>
      <c r="E200" s="101"/>
      <c r="F200" s="73" t="s">
        <v>191</v>
      </c>
      <c r="H200" s="86">
        <f>+H198+H199</f>
        <v>0</v>
      </c>
      <c r="I200" s="87">
        <f>+H198+H199</f>
        <v>0</v>
      </c>
    </row>
    <row r="201" spans="1:9" ht="13.5" thickTop="1">
      <c r="A201" s="6" t="s">
        <v>167</v>
      </c>
      <c r="B201" s="7">
        <v>5</v>
      </c>
      <c r="C201" s="8"/>
      <c r="D201" s="7">
        <f t="shared" si="20"/>
        <v>0</v>
      </c>
      <c r="E201" s="101"/>
      <c r="F201" s="74"/>
      <c r="G201" s="74"/>
      <c r="H201" s="74"/>
      <c r="I201" s="74"/>
    </row>
    <row r="202" spans="1:9">
      <c r="A202" s="6" t="s">
        <v>168</v>
      </c>
      <c r="B202" s="7">
        <v>5</v>
      </c>
      <c r="C202" s="8"/>
      <c r="D202" s="7">
        <f t="shared" si="20"/>
        <v>0</v>
      </c>
      <c r="E202" s="101"/>
      <c r="F202" s="100"/>
      <c r="G202" s="100"/>
      <c r="H202" s="100"/>
      <c r="I202" s="100"/>
    </row>
    <row r="203" spans="1:9">
      <c r="A203" s="11" t="s">
        <v>173</v>
      </c>
      <c r="B203" s="31"/>
      <c r="C203" s="8"/>
      <c r="D203" s="7">
        <f t="shared" si="20"/>
        <v>0</v>
      </c>
      <c r="E203" s="101"/>
      <c r="F203" s="99"/>
      <c r="G203" s="99"/>
      <c r="H203" s="99"/>
      <c r="I203" s="99"/>
    </row>
    <row r="204" spans="1:9" ht="13.5" thickBot="1">
      <c r="C204" s="7">
        <f>SUM(C196:C203)</f>
        <v>0</v>
      </c>
      <c r="D204" s="7">
        <f>SUM(D196:D203)</f>
        <v>0</v>
      </c>
      <c r="E204" s="101"/>
      <c r="F204" s="48"/>
      <c r="G204" s="2"/>
      <c r="H204" s="75"/>
      <c r="I204" s="75"/>
    </row>
    <row r="205" spans="1:9" ht="13.5" thickBot="1">
      <c r="A205" s="46"/>
      <c r="B205" s="46"/>
      <c r="D205" s="21">
        <f>C204</f>
        <v>0</v>
      </c>
      <c r="E205" s="101"/>
      <c r="F205" s="76"/>
      <c r="G205" s="75"/>
      <c r="H205" s="77"/>
      <c r="I205" s="77"/>
    </row>
    <row r="206" spans="1:9" ht="13.5" thickBot="1">
      <c r="C206" s="21">
        <f>D204</f>
        <v>0</v>
      </c>
      <c r="E206" s="101"/>
      <c r="F206" s="56"/>
      <c r="G206" s="2"/>
      <c r="H206" s="78"/>
      <c r="I206" s="78"/>
    </row>
    <row r="207" spans="1:9" ht="13.5" thickBot="1">
      <c r="A207" s="5"/>
      <c r="B207" s="5"/>
      <c r="D207" s="21">
        <f>+D204*7</f>
        <v>0</v>
      </c>
      <c r="E207" s="101"/>
      <c r="F207" s="56"/>
      <c r="G207" s="2"/>
      <c r="H207" s="78"/>
      <c r="I207" s="78"/>
    </row>
    <row r="208" spans="1:9" ht="12.75" customHeight="1">
      <c r="E208" s="101"/>
      <c r="F208" s="56"/>
      <c r="G208" s="2"/>
      <c r="H208" s="78"/>
      <c r="I208" s="78"/>
    </row>
    <row r="209" spans="1:9">
      <c r="F209" s="56"/>
      <c r="G209" s="2"/>
      <c r="H209" s="78"/>
      <c r="I209" s="78"/>
    </row>
    <row r="210" spans="1:9" s="46" customFormat="1">
      <c r="A210" s="1"/>
      <c r="B210" s="3"/>
      <c r="C210" s="3"/>
      <c r="D210" s="3"/>
      <c r="E210" s="45"/>
      <c r="F210" s="56"/>
      <c r="G210" s="2"/>
      <c r="H210" s="78"/>
      <c r="I210" s="78"/>
    </row>
    <row r="211" spans="1:9">
      <c r="F211" s="56"/>
      <c r="G211" s="2"/>
      <c r="H211" s="78"/>
      <c r="I211" s="78"/>
    </row>
    <row r="212" spans="1:9" s="5" customFormat="1">
      <c r="A212" s="1"/>
      <c r="B212" s="3"/>
      <c r="C212" s="3"/>
      <c r="D212" s="3"/>
      <c r="E212" s="30"/>
      <c r="F212" s="56"/>
      <c r="G212" s="2"/>
      <c r="H212" s="78"/>
      <c r="I212" s="78"/>
    </row>
  </sheetData>
  <mergeCells count="28">
    <mergeCell ref="E67:E73"/>
    <mergeCell ref="A80:I80"/>
    <mergeCell ref="A107:I107"/>
    <mergeCell ref="A64:I64"/>
    <mergeCell ref="E83:E87"/>
    <mergeCell ref="A2:I2"/>
    <mergeCell ref="E4:E25"/>
    <mergeCell ref="E33:E39"/>
    <mergeCell ref="A48:D48"/>
    <mergeCell ref="A31:I31"/>
    <mergeCell ref="A45:I45"/>
    <mergeCell ref="E48:E58"/>
    <mergeCell ref="A145:I145"/>
    <mergeCell ref="E110:E117"/>
    <mergeCell ref="E96:E101"/>
    <mergeCell ref="A93:I93"/>
    <mergeCell ref="A123:I123"/>
    <mergeCell ref="E126:E139"/>
    <mergeCell ref="A114:B114"/>
    <mergeCell ref="A158:I158"/>
    <mergeCell ref="E148:E152"/>
    <mergeCell ref="F203:I203"/>
    <mergeCell ref="E161:E175"/>
    <mergeCell ref="E184:E190"/>
    <mergeCell ref="F202:I202"/>
    <mergeCell ref="E198:E208"/>
    <mergeCell ref="A181:I181"/>
    <mergeCell ref="A193:D193"/>
  </mergeCells>
  <phoneticPr fontId="0" type="noConversion"/>
  <printOptions horizontalCentered="1"/>
  <pageMargins left="0" right="0" top="0.86" bottom="0.75" header="0.5" footer="0.5"/>
  <pageSetup scale="63" orientation="portrait" horizontalDpi="300" verticalDpi="300" r:id="rId1"/>
  <headerFooter alignWithMargins="0">
    <oddHeader>&amp;L&amp;"Arial,Bold"&amp;11MILITARY TRAFFIC MANAGEMENT COMMAND&amp;R&amp;"Arial,Bold"&amp;11FOR SERVICE MEMBER/CIVILIAN USE ONLY-
CUBE SHEET FOR DETERMINING CONSTRUCTED WEIGHT FOR HOUSEHOLD GOODS SHIPMENTS</oddHeader>
    <oddFooter xml:space="preserve">&amp;C&amp;P  </oddFooter>
  </headerFooter>
  <rowBreaks count="2" manualBreakCount="2">
    <brk id="79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1"/>
  <sheetViews>
    <sheetView windowProtection="1" view="pageBreakPreview" zoomScaleNormal="50" zoomScaleSheetLayoutView="100" workbookViewId="0"/>
  </sheetViews>
  <sheetFormatPr defaultRowHeight="12.75"/>
  <cols>
    <col min="1" max="1" width="35.140625" style="1" customWidth="1"/>
    <col min="2" max="2" width="5.85546875" style="3" bestFit="1" customWidth="1"/>
    <col min="3" max="4" width="10.85546875" style="3" bestFit="1" customWidth="1"/>
    <col min="5" max="5" width="2.28515625" style="1" bestFit="1" customWidth="1"/>
    <col min="6" max="6" width="33.7109375" style="1" customWidth="1"/>
    <col min="7" max="7" width="14.42578125" style="3" bestFit="1" customWidth="1"/>
    <col min="8" max="8" width="17.5703125" style="3" bestFit="1" customWidth="1"/>
    <col min="9" max="9" width="14.5703125" style="3" customWidth="1"/>
    <col min="10" max="10" width="9.28515625" style="1" customWidth="1"/>
    <col min="11" max="16384" width="9.140625" style="1"/>
  </cols>
  <sheetData>
    <row r="1" spans="1:9" s="89" customFormat="1" ht="13.5" thickBot="1">
      <c r="B1" s="90"/>
      <c r="C1" s="90"/>
      <c r="D1" s="90"/>
      <c r="G1" s="90"/>
      <c r="H1" s="90"/>
      <c r="I1" s="90"/>
    </row>
    <row r="2" spans="1:9" ht="15.75" thickBot="1">
      <c r="A2" s="115" t="s">
        <v>180</v>
      </c>
      <c r="B2" s="116"/>
      <c r="C2" s="116"/>
      <c r="D2" s="116"/>
      <c r="E2" s="116"/>
      <c r="F2" s="116"/>
      <c r="G2" s="116"/>
      <c r="H2" s="116"/>
      <c r="I2" s="117"/>
    </row>
    <row r="3" spans="1:9" ht="12.75" customHeight="1">
      <c r="B3" s="2"/>
      <c r="D3" s="2"/>
    </row>
    <row r="4" spans="1:9" s="5" customFormat="1">
      <c r="A4" s="4" t="s">
        <v>0</v>
      </c>
      <c r="B4" s="4" t="s">
        <v>1</v>
      </c>
      <c r="C4" s="4" t="s">
        <v>2</v>
      </c>
      <c r="D4" s="4" t="s">
        <v>3</v>
      </c>
      <c r="E4" s="96"/>
      <c r="F4" s="4" t="s">
        <v>0</v>
      </c>
      <c r="G4" s="4" t="s">
        <v>1</v>
      </c>
      <c r="H4" s="4" t="s">
        <v>2</v>
      </c>
      <c r="I4" s="4" t="s">
        <v>3</v>
      </c>
    </row>
    <row r="5" spans="1:9">
      <c r="A5" s="6" t="s">
        <v>221</v>
      </c>
      <c r="B5" s="7">
        <v>15</v>
      </c>
      <c r="C5" s="8"/>
      <c r="D5" s="7">
        <f t="shared" ref="D5:D24" si="0">+C5*B5</f>
        <v>0</v>
      </c>
      <c r="E5" s="97"/>
      <c r="F5" s="6" t="s">
        <v>220</v>
      </c>
      <c r="G5" s="7">
        <v>70</v>
      </c>
      <c r="H5" s="8"/>
      <c r="I5" s="7">
        <f t="shared" ref="I5:I25" si="1">+H5*G5</f>
        <v>0</v>
      </c>
    </row>
    <row r="6" spans="1:9">
      <c r="A6" s="6" t="s">
        <v>222</v>
      </c>
      <c r="B6" s="7">
        <v>5</v>
      </c>
      <c r="C6" s="8"/>
      <c r="D6" s="7">
        <f t="shared" si="0"/>
        <v>0</v>
      </c>
      <c r="E6" s="97"/>
      <c r="F6" s="6" t="s">
        <v>17</v>
      </c>
      <c r="G6" s="7">
        <v>80</v>
      </c>
      <c r="H6" s="8"/>
      <c r="I6" s="7">
        <f t="shared" si="1"/>
        <v>0</v>
      </c>
    </row>
    <row r="7" spans="1:9">
      <c r="A7" s="6" t="s">
        <v>4</v>
      </c>
      <c r="B7" s="7">
        <v>20</v>
      </c>
      <c r="C7" s="8"/>
      <c r="D7" s="7">
        <f t="shared" si="0"/>
        <v>0</v>
      </c>
      <c r="E7" s="97"/>
      <c r="F7" s="6" t="s">
        <v>18</v>
      </c>
      <c r="G7" s="7">
        <v>60</v>
      </c>
      <c r="H7" s="8"/>
      <c r="I7" s="7">
        <f t="shared" si="1"/>
        <v>0</v>
      </c>
    </row>
    <row r="8" spans="1:9">
      <c r="A8" s="6" t="s">
        <v>223</v>
      </c>
      <c r="B8" s="7">
        <v>5</v>
      </c>
      <c r="C8" s="8"/>
      <c r="D8" s="7">
        <f t="shared" si="0"/>
        <v>0</v>
      </c>
      <c r="E8" s="97"/>
      <c r="F8" s="6" t="s">
        <v>19</v>
      </c>
      <c r="G8" s="7">
        <v>2</v>
      </c>
      <c r="H8" s="8"/>
      <c r="I8" s="7">
        <f t="shared" si="1"/>
        <v>0</v>
      </c>
    </row>
    <row r="9" spans="1:9">
      <c r="A9" s="6" t="s">
        <v>235</v>
      </c>
      <c r="B9" s="7">
        <v>10</v>
      </c>
      <c r="C9" s="8"/>
      <c r="D9" s="7">
        <f t="shared" si="0"/>
        <v>0</v>
      </c>
      <c r="E9" s="97"/>
      <c r="F9" s="6" t="s">
        <v>20</v>
      </c>
      <c r="G9" s="7">
        <v>10</v>
      </c>
      <c r="H9" s="8"/>
      <c r="I9" s="7">
        <f t="shared" si="1"/>
        <v>0</v>
      </c>
    </row>
    <row r="10" spans="1:9">
      <c r="A10" s="6" t="s">
        <v>5</v>
      </c>
      <c r="B10" s="7">
        <v>15</v>
      </c>
      <c r="C10" s="8"/>
      <c r="D10" s="7">
        <f t="shared" si="0"/>
        <v>0</v>
      </c>
      <c r="E10" s="97"/>
      <c r="F10" s="6" t="s">
        <v>21</v>
      </c>
      <c r="G10" s="7">
        <v>3</v>
      </c>
      <c r="H10" s="8"/>
      <c r="I10" s="7">
        <f t="shared" si="1"/>
        <v>0</v>
      </c>
    </row>
    <row r="11" spans="1:9">
      <c r="A11" s="6" t="s">
        <v>6</v>
      </c>
      <c r="B11" s="7">
        <v>25</v>
      </c>
      <c r="C11" s="8"/>
      <c r="D11" s="7">
        <f t="shared" si="0"/>
        <v>0</v>
      </c>
      <c r="E11" s="97"/>
      <c r="F11" s="6" t="s">
        <v>236</v>
      </c>
      <c r="G11" s="7">
        <v>35</v>
      </c>
      <c r="H11" s="8"/>
      <c r="I11" s="7">
        <f t="shared" si="1"/>
        <v>0</v>
      </c>
    </row>
    <row r="12" spans="1:9">
      <c r="A12" s="6" t="s">
        <v>7</v>
      </c>
      <c r="B12" s="7">
        <v>12</v>
      </c>
      <c r="C12" s="8"/>
      <c r="D12" s="7">
        <f t="shared" si="0"/>
        <v>0</v>
      </c>
      <c r="E12" s="97"/>
      <c r="F12" s="6" t="s">
        <v>226</v>
      </c>
      <c r="G12" s="7">
        <v>50</v>
      </c>
      <c r="H12" s="8"/>
      <c r="I12" s="7">
        <f t="shared" si="1"/>
        <v>0</v>
      </c>
    </row>
    <row r="13" spans="1:9">
      <c r="A13" s="6" t="s">
        <v>8</v>
      </c>
      <c r="B13" s="7">
        <v>5</v>
      </c>
      <c r="C13" s="8"/>
      <c r="D13" s="7">
        <f t="shared" si="0"/>
        <v>0</v>
      </c>
      <c r="E13" s="97"/>
      <c r="F13" s="6" t="s">
        <v>237</v>
      </c>
      <c r="G13" s="7">
        <v>60</v>
      </c>
      <c r="H13" s="8"/>
      <c r="I13" s="7">
        <f t="shared" si="1"/>
        <v>0</v>
      </c>
    </row>
    <row r="14" spans="1:9">
      <c r="A14" s="6" t="s">
        <v>9</v>
      </c>
      <c r="B14" s="7">
        <v>20</v>
      </c>
      <c r="C14" s="8"/>
      <c r="D14" s="7">
        <f t="shared" si="0"/>
        <v>0</v>
      </c>
      <c r="E14" s="97"/>
      <c r="F14" s="6" t="s">
        <v>228</v>
      </c>
      <c r="G14" s="7">
        <v>30</v>
      </c>
      <c r="H14" s="8"/>
      <c r="I14" s="7">
        <f t="shared" si="1"/>
        <v>0</v>
      </c>
    </row>
    <row r="15" spans="1:9">
      <c r="A15" s="6" t="s">
        <v>10</v>
      </c>
      <c r="B15" s="7">
        <v>15</v>
      </c>
      <c r="C15" s="8"/>
      <c r="D15" s="7">
        <f t="shared" si="0"/>
        <v>0</v>
      </c>
      <c r="E15" s="97"/>
      <c r="F15" s="9" t="s">
        <v>178</v>
      </c>
      <c r="G15" s="10">
        <v>10</v>
      </c>
      <c r="H15" s="8"/>
      <c r="I15" s="7">
        <f t="shared" si="1"/>
        <v>0</v>
      </c>
    </row>
    <row r="16" spans="1:9">
      <c r="A16" s="6" t="s">
        <v>11</v>
      </c>
      <c r="B16" s="7">
        <v>30</v>
      </c>
      <c r="C16" s="8"/>
      <c r="D16" s="7">
        <f t="shared" si="0"/>
        <v>0</v>
      </c>
      <c r="E16" s="97"/>
      <c r="F16" s="6" t="s">
        <v>22</v>
      </c>
      <c r="G16" s="7">
        <v>20</v>
      </c>
      <c r="H16" s="8"/>
      <c r="I16" s="7">
        <f t="shared" si="1"/>
        <v>0</v>
      </c>
    </row>
    <row r="17" spans="1:9">
      <c r="A17" s="6" t="s">
        <v>254</v>
      </c>
      <c r="B17" s="7">
        <v>22</v>
      </c>
      <c r="C17" s="8"/>
      <c r="D17" s="7">
        <f t="shared" si="0"/>
        <v>0</v>
      </c>
      <c r="E17" s="97"/>
      <c r="F17" s="6" t="s">
        <v>238</v>
      </c>
      <c r="G17" s="7">
        <v>50</v>
      </c>
      <c r="H17" s="8"/>
      <c r="I17" s="7">
        <f t="shared" si="1"/>
        <v>0</v>
      </c>
    </row>
    <row r="18" spans="1:9">
      <c r="A18" s="6" t="s">
        <v>12</v>
      </c>
      <c r="B18" s="7">
        <v>35</v>
      </c>
      <c r="C18" s="8"/>
      <c r="D18" s="7">
        <f t="shared" si="0"/>
        <v>0</v>
      </c>
      <c r="E18" s="97"/>
      <c r="F18" s="6" t="s">
        <v>255</v>
      </c>
      <c r="G18" s="7">
        <v>12</v>
      </c>
      <c r="H18" s="8"/>
      <c r="I18" s="7">
        <f t="shared" si="1"/>
        <v>0</v>
      </c>
    </row>
    <row r="19" spans="1:9">
      <c r="A19" s="6" t="s">
        <v>13</v>
      </c>
      <c r="B19" s="7">
        <v>5</v>
      </c>
      <c r="C19" s="8"/>
      <c r="D19" s="7">
        <f t="shared" si="0"/>
        <v>0</v>
      </c>
      <c r="E19" s="97"/>
      <c r="F19" s="6" t="s">
        <v>230</v>
      </c>
      <c r="G19" s="7">
        <v>5</v>
      </c>
      <c r="H19" s="8"/>
      <c r="I19" s="7">
        <f t="shared" si="1"/>
        <v>0</v>
      </c>
    </row>
    <row r="20" spans="1:9">
      <c r="A20" s="6" t="s">
        <v>14</v>
      </c>
      <c r="B20" s="7">
        <v>2</v>
      </c>
      <c r="C20" s="8"/>
      <c r="D20" s="7">
        <f t="shared" si="0"/>
        <v>0</v>
      </c>
      <c r="E20" s="97"/>
      <c r="F20" s="6" t="s">
        <v>239</v>
      </c>
      <c r="G20" s="7">
        <v>5</v>
      </c>
      <c r="H20" s="8"/>
      <c r="I20" s="7">
        <f t="shared" si="1"/>
        <v>0</v>
      </c>
    </row>
    <row r="21" spans="1:9">
      <c r="A21" s="6" t="s">
        <v>240</v>
      </c>
      <c r="B21" s="7">
        <v>3</v>
      </c>
      <c r="C21" s="8"/>
      <c r="D21" s="7">
        <f t="shared" si="0"/>
        <v>0</v>
      </c>
      <c r="E21" s="97"/>
      <c r="F21" s="6" t="s">
        <v>24</v>
      </c>
      <c r="G21" s="7">
        <v>25</v>
      </c>
      <c r="H21" s="8"/>
      <c r="I21" s="7">
        <f t="shared" si="1"/>
        <v>0</v>
      </c>
    </row>
    <row r="22" spans="1:9">
      <c r="A22" s="6" t="s">
        <v>15</v>
      </c>
      <c r="B22" s="7">
        <v>2</v>
      </c>
      <c r="C22" s="8"/>
      <c r="D22" s="7">
        <f t="shared" si="0"/>
        <v>0</v>
      </c>
      <c r="E22" s="97"/>
      <c r="F22" s="6" t="s">
        <v>25</v>
      </c>
      <c r="G22" s="7">
        <v>15</v>
      </c>
      <c r="H22" s="8"/>
      <c r="I22" s="7">
        <f t="shared" si="1"/>
        <v>0</v>
      </c>
    </row>
    <row r="23" spans="1:9">
      <c r="A23" s="6" t="s">
        <v>16</v>
      </c>
      <c r="B23" s="7">
        <v>10</v>
      </c>
      <c r="C23" s="8"/>
      <c r="D23" s="7">
        <f t="shared" si="0"/>
        <v>0</v>
      </c>
      <c r="E23" s="97"/>
      <c r="F23" s="6" t="s">
        <v>26</v>
      </c>
      <c r="G23" s="7">
        <v>10</v>
      </c>
      <c r="H23" s="8"/>
      <c r="I23" s="7">
        <f t="shared" si="1"/>
        <v>0</v>
      </c>
    </row>
    <row r="24" spans="1:9">
      <c r="A24" s="11" t="s">
        <v>173</v>
      </c>
      <c r="B24" s="12"/>
      <c r="C24" s="8"/>
      <c r="D24" s="7">
        <f t="shared" si="0"/>
        <v>0</v>
      </c>
      <c r="E24" s="97"/>
      <c r="F24" s="6" t="s">
        <v>263</v>
      </c>
      <c r="G24" s="7">
        <v>40</v>
      </c>
      <c r="H24" s="8"/>
      <c r="I24" s="7">
        <f t="shared" si="1"/>
        <v>0</v>
      </c>
    </row>
    <row r="25" spans="1:9">
      <c r="A25" s="13"/>
      <c r="B25" s="14"/>
      <c r="C25" s="7">
        <f>SUM(C5:C24)</f>
        <v>0</v>
      </c>
      <c r="D25" s="7">
        <f>SUM(D5:D24)</f>
        <v>0</v>
      </c>
      <c r="E25" s="98"/>
      <c r="F25" s="11" t="s">
        <v>173</v>
      </c>
      <c r="G25" s="12"/>
      <c r="H25" s="8"/>
      <c r="I25" s="7">
        <f t="shared" si="1"/>
        <v>0</v>
      </c>
    </row>
    <row r="26" spans="1:9" ht="13.5" thickBot="1">
      <c r="A26" s="15"/>
      <c r="B26" s="16"/>
      <c r="C26" s="17"/>
      <c r="D26" s="17"/>
      <c r="E26" s="18"/>
      <c r="F26" s="18"/>
      <c r="G26" s="14"/>
      <c r="H26" s="7">
        <f>SUM(H5:H25)</f>
        <v>0</v>
      </c>
      <c r="I26" s="7">
        <f>SUM(I5:I25)</f>
        <v>0</v>
      </c>
    </row>
    <row r="27" spans="1:9" ht="13.5" thickBot="1">
      <c r="A27" s="15"/>
      <c r="B27" s="16"/>
      <c r="C27" s="16"/>
      <c r="D27" s="16"/>
      <c r="E27" s="15"/>
      <c r="F27" s="19" t="s">
        <v>33</v>
      </c>
      <c r="G27" s="16"/>
      <c r="H27" s="20"/>
      <c r="I27" s="21">
        <f>+C25+H26</f>
        <v>0</v>
      </c>
    </row>
    <row r="28" spans="1:9" ht="13.5" thickBot="1">
      <c r="A28" s="15"/>
      <c r="B28" s="16"/>
      <c r="C28" s="16"/>
      <c r="D28" s="16"/>
      <c r="E28" s="15"/>
      <c r="F28" s="19" t="s">
        <v>34</v>
      </c>
      <c r="G28" s="16"/>
      <c r="H28" s="21">
        <f>+D25+I26</f>
        <v>0</v>
      </c>
      <c r="I28" s="20"/>
    </row>
    <row r="29" spans="1:9" ht="13.5" thickBot="1">
      <c r="F29" s="19" t="s">
        <v>35</v>
      </c>
      <c r="H29" s="2"/>
      <c r="I29" s="21">
        <f>+H28*7</f>
        <v>0</v>
      </c>
    </row>
    <row r="30" spans="1:9" ht="13.5" thickBot="1">
      <c r="F30" s="22"/>
      <c r="I30" s="16"/>
    </row>
    <row r="31" spans="1:9" ht="15.75" thickBot="1">
      <c r="A31" s="115" t="s">
        <v>181</v>
      </c>
      <c r="B31" s="116"/>
      <c r="C31" s="116"/>
      <c r="D31" s="116"/>
      <c r="E31" s="116"/>
      <c r="F31" s="116"/>
      <c r="G31" s="116"/>
      <c r="H31" s="116"/>
      <c r="I31" s="117"/>
    </row>
    <row r="33" spans="1:9" s="5" customFormat="1">
      <c r="A33" s="4" t="s">
        <v>0</v>
      </c>
      <c r="B33" s="4" t="s">
        <v>1</v>
      </c>
      <c r="C33" s="4" t="s">
        <v>2</v>
      </c>
      <c r="D33" s="4" t="s">
        <v>3</v>
      </c>
      <c r="E33" s="96"/>
      <c r="F33" s="4" t="s">
        <v>0</v>
      </c>
      <c r="G33" s="4" t="s">
        <v>1</v>
      </c>
      <c r="H33" s="4" t="s">
        <v>2</v>
      </c>
      <c r="I33" s="4" t="s">
        <v>3</v>
      </c>
    </row>
    <row r="34" spans="1:9">
      <c r="A34" s="6" t="s">
        <v>27</v>
      </c>
      <c r="B34" s="7">
        <v>10</v>
      </c>
      <c r="C34" s="8"/>
      <c r="D34" s="7">
        <f t="shared" ref="D34:D40" si="2">+C34*B34</f>
        <v>0</v>
      </c>
      <c r="E34" s="97"/>
      <c r="F34" s="23" t="s">
        <v>30</v>
      </c>
      <c r="G34" s="7">
        <v>15</v>
      </c>
      <c r="H34" s="8"/>
      <c r="I34" s="7">
        <f t="shared" ref="I34:I39" si="3">+H34*G34</f>
        <v>0</v>
      </c>
    </row>
    <row r="35" spans="1:9">
      <c r="A35" s="6" t="s">
        <v>241</v>
      </c>
      <c r="B35" s="7">
        <v>30</v>
      </c>
      <c r="C35" s="8"/>
      <c r="D35" s="7">
        <f t="shared" si="2"/>
        <v>0</v>
      </c>
      <c r="E35" s="97"/>
      <c r="F35" s="23" t="s">
        <v>194</v>
      </c>
      <c r="G35" s="7">
        <v>15</v>
      </c>
      <c r="H35" s="8"/>
      <c r="I35" s="7">
        <f t="shared" si="3"/>
        <v>0</v>
      </c>
    </row>
    <row r="36" spans="1:9">
      <c r="A36" s="6" t="s">
        <v>196</v>
      </c>
      <c r="B36" s="7">
        <v>20</v>
      </c>
      <c r="C36" s="8"/>
      <c r="D36" s="7">
        <f t="shared" si="2"/>
        <v>0</v>
      </c>
      <c r="E36" s="97"/>
      <c r="F36" s="23" t="s">
        <v>31</v>
      </c>
      <c r="G36" s="7">
        <v>30</v>
      </c>
      <c r="H36" s="8"/>
      <c r="I36" s="7">
        <f t="shared" si="3"/>
        <v>0</v>
      </c>
    </row>
    <row r="37" spans="1:9">
      <c r="A37" s="6" t="s">
        <v>28</v>
      </c>
      <c r="B37" s="7">
        <v>20</v>
      </c>
      <c r="C37" s="8"/>
      <c r="D37" s="7">
        <f t="shared" si="2"/>
        <v>0</v>
      </c>
      <c r="E37" s="97"/>
      <c r="F37" s="23" t="s">
        <v>32</v>
      </c>
      <c r="G37" s="7">
        <v>5</v>
      </c>
      <c r="H37" s="8"/>
      <c r="I37" s="7">
        <f t="shared" si="3"/>
        <v>0</v>
      </c>
    </row>
    <row r="38" spans="1:9">
      <c r="A38" s="6" t="s">
        <v>242</v>
      </c>
      <c r="B38" s="7">
        <v>25</v>
      </c>
      <c r="C38" s="8"/>
      <c r="D38" s="7">
        <f t="shared" si="2"/>
        <v>0</v>
      </c>
      <c r="E38" s="97"/>
      <c r="F38" s="23" t="s">
        <v>20</v>
      </c>
      <c r="G38" s="7">
        <v>10</v>
      </c>
      <c r="H38" s="8"/>
      <c r="I38" s="7">
        <f t="shared" si="3"/>
        <v>0</v>
      </c>
    </row>
    <row r="39" spans="1:9">
      <c r="A39" s="6" t="s">
        <v>29</v>
      </c>
      <c r="B39" s="7">
        <v>8</v>
      </c>
      <c r="C39" s="8"/>
      <c r="D39" s="7">
        <f t="shared" si="2"/>
        <v>0</v>
      </c>
      <c r="E39" s="98"/>
      <c r="F39" s="23" t="s">
        <v>21</v>
      </c>
      <c r="G39" s="7">
        <v>3</v>
      </c>
      <c r="H39" s="8"/>
      <c r="I39" s="7">
        <f t="shared" si="3"/>
        <v>0</v>
      </c>
    </row>
    <row r="40" spans="1:9" ht="13.5" thickBot="1">
      <c r="A40" s="6" t="s">
        <v>8</v>
      </c>
      <c r="B40" s="7">
        <v>5</v>
      </c>
      <c r="C40" s="8"/>
      <c r="D40" s="7">
        <f t="shared" si="2"/>
        <v>0</v>
      </c>
      <c r="E40" s="15"/>
      <c r="H40" s="7">
        <f>SUM(H34:H39)</f>
        <v>0</v>
      </c>
      <c r="I40" s="24">
        <f>SUM(I34:I39)</f>
        <v>0</v>
      </c>
    </row>
    <row r="41" spans="1:9" ht="13.5" thickBot="1">
      <c r="C41" s="7">
        <f>SUM(C34:C40)</f>
        <v>0</v>
      </c>
      <c r="D41" s="7">
        <f>SUM(D34:D40)</f>
        <v>0</v>
      </c>
      <c r="E41" s="25"/>
      <c r="F41" s="19" t="s">
        <v>33</v>
      </c>
      <c r="H41" s="2"/>
      <c r="I41" s="21">
        <f>+C41+H40</f>
        <v>0</v>
      </c>
    </row>
    <row r="42" spans="1:9" ht="13.5" thickBot="1">
      <c r="F42" s="19" t="s">
        <v>34</v>
      </c>
      <c r="H42" s="21">
        <f>+D41+I40</f>
        <v>0</v>
      </c>
      <c r="I42" s="2"/>
    </row>
    <row r="43" spans="1:9" ht="13.5" thickBot="1">
      <c r="F43" s="19" t="s">
        <v>35</v>
      </c>
      <c r="H43" s="2"/>
      <c r="I43" s="21">
        <f>+H42*7</f>
        <v>0</v>
      </c>
    </row>
    <row r="44" spans="1:9" ht="13.5" thickBot="1">
      <c r="F44" s="22"/>
      <c r="I44" s="16"/>
    </row>
    <row r="45" spans="1:9" ht="15.75" thickBot="1">
      <c r="A45" s="115" t="s">
        <v>36</v>
      </c>
      <c r="B45" s="116"/>
      <c r="C45" s="116"/>
      <c r="D45" s="116"/>
      <c r="E45" s="116"/>
      <c r="F45" s="116"/>
      <c r="G45" s="116"/>
      <c r="H45" s="116"/>
      <c r="I45" s="117"/>
    </row>
    <row r="47" spans="1:9" s="5" customFormat="1">
      <c r="A47" s="4" t="s">
        <v>0</v>
      </c>
      <c r="B47" s="4" t="s">
        <v>1</v>
      </c>
      <c r="C47" s="4" t="s">
        <v>2</v>
      </c>
      <c r="D47" s="4" t="s">
        <v>3</v>
      </c>
      <c r="E47" s="26"/>
      <c r="F47" s="4" t="s">
        <v>0</v>
      </c>
      <c r="G47" s="27" t="s">
        <v>1</v>
      </c>
      <c r="H47" s="27" t="s">
        <v>2</v>
      </c>
      <c r="I47" s="27" t="s">
        <v>3</v>
      </c>
    </row>
    <row r="48" spans="1:9">
      <c r="A48" s="110" t="s">
        <v>182</v>
      </c>
      <c r="B48" s="111"/>
      <c r="C48" s="111"/>
      <c r="D48" s="112"/>
      <c r="F48" s="6" t="s">
        <v>243</v>
      </c>
      <c r="G48" s="7">
        <v>5</v>
      </c>
      <c r="H48" s="8"/>
      <c r="I48" s="7">
        <f t="shared" ref="I48:I58" si="4">+G48*H48</f>
        <v>0</v>
      </c>
    </row>
    <row r="49" spans="1:9">
      <c r="A49" s="6" t="s">
        <v>39</v>
      </c>
      <c r="B49" s="7">
        <v>70</v>
      </c>
      <c r="C49" s="8"/>
      <c r="D49" s="7">
        <f t="shared" ref="D49:D59" si="5">+C49*B49</f>
        <v>0</v>
      </c>
      <c r="E49" s="28"/>
      <c r="F49" s="6" t="s">
        <v>46</v>
      </c>
      <c r="G49" s="7">
        <v>25</v>
      </c>
      <c r="H49" s="8"/>
      <c r="I49" s="7">
        <f t="shared" si="4"/>
        <v>0</v>
      </c>
    </row>
    <row r="50" spans="1:9">
      <c r="A50" s="6" t="s">
        <v>40</v>
      </c>
      <c r="B50" s="7">
        <v>40</v>
      </c>
      <c r="C50" s="8"/>
      <c r="D50" s="7">
        <f t="shared" si="5"/>
        <v>0</v>
      </c>
      <c r="E50" s="29"/>
      <c r="F50" s="23" t="s">
        <v>47</v>
      </c>
      <c r="G50" s="7">
        <v>50</v>
      </c>
      <c r="H50" s="8"/>
      <c r="I50" s="7">
        <f t="shared" si="4"/>
        <v>0</v>
      </c>
    </row>
    <row r="51" spans="1:9">
      <c r="A51" s="6" t="s">
        <v>41</v>
      </c>
      <c r="B51" s="7">
        <v>60</v>
      </c>
      <c r="C51" s="8"/>
      <c r="D51" s="7">
        <f t="shared" si="5"/>
        <v>0</v>
      </c>
      <c r="E51" s="29"/>
      <c r="F51" s="23" t="s">
        <v>48</v>
      </c>
      <c r="G51" s="7">
        <v>60</v>
      </c>
      <c r="H51" s="8"/>
      <c r="I51" s="7">
        <f t="shared" si="4"/>
        <v>0</v>
      </c>
    </row>
    <row r="52" spans="1:9">
      <c r="A52" s="6" t="s">
        <v>42</v>
      </c>
      <c r="B52" s="7">
        <v>70</v>
      </c>
      <c r="C52" s="8"/>
      <c r="D52" s="7">
        <f t="shared" si="5"/>
        <v>0</v>
      </c>
      <c r="E52" s="29"/>
      <c r="F52" s="23" t="s">
        <v>49</v>
      </c>
      <c r="G52" s="7">
        <v>5</v>
      </c>
      <c r="H52" s="8"/>
      <c r="I52" s="7">
        <f t="shared" si="4"/>
        <v>0</v>
      </c>
    </row>
    <row r="53" spans="1:9">
      <c r="A53" s="6" t="s">
        <v>43</v>
      </c>
      <c r="B53" s="7">
        <v>20</v>
      </c>
      <c r="C53" s="8"/>
      <c r="D53" s="7">
        <f t="shared" si="5"/>
        <v>0</v>
      </c>
      <c r="E53" s="29"/>
      <c r="F53" s="23" t="s">
        <v>20</v>
      </c>
      <c r="G53" s="7">
        <v>10</v>
      </c>
      <c r="H53" s="8"/>
      <c r="I53" s="7">
        <f t="shared" si="4"/>
        <v>0</v>
      </c>
    </row>
    <row r="54" spans="1:9">
      <c r="A54" s="9" t="s">
        <v>179</v>
      </c>
      <c r="B54" s="10">
        <v>10</v>
      </c>
      <c r="C54" s="8"/>
      <c r="D54" s="7">
        <f t="shared" si="5"/>
        <v>0</v>
      </c>
      <c r="E54" s="29"/>
      <c r="F54" s="23" t="s">
        <v>21</v>
      </c>
      <c r="G54" s="7">
        <v>3</v>
      </c>
      <c r="H54" s="8"/>
      <c r="I54" s="7">
        <f t="shared" si="4"/>
        <v>0</v>
      </c>
    </row>
    <row r="55" spans="1:9">
      <c r="A55" s="6" t="s">
        <v>37</v>
      </c>
      <c r="B55" s="7">
        <v>5</v>
      </c>
      <c r="C55" s="8"/>
      <c r="D55" s="7">
        <f t="shared" si="5"/>
        <v>0</v>
      </c>
      <c r="E55" s="29"/>
      <c r="F55" s="23" t="s">
        <v>50</v>
      </c>
      <c r="G55" s="7">
        <v>20</v>
      </c>
      <c r="H55" s="8"/>
      <c r="I55" s="7">
        <f t="shared" si="4"/>
        <v>0</v>
      </c>
    </row>
    <row r="56" spans="1:9">
      <c r="A56" s="6" t="s">
        <v>44</v>
      </c>
      <c r="B56" s="7">
        <v>25</v>
      </c>
      <c r="C56" s="8"/>
      <c r="D56" s="7">
        <f t="shared" si="5"/>
        <v>0</v>
      </c>
      <c r="E56" s="29"/>
      <c r="F56" s="23" t="s">
        <v>51</v>
      </c>
      <c r="G56" s="7">
        <v>3</v>
      </c>
      <c r="H56" s="8"/>
      <c r="I56" s="7">
        <f t="shared" si="4"/>
        <v>0</v>
      </c>
    </row>
    <row r="57" spans="1:9">
      <c r="A57" s="6" t="s">
        <v>38</v>
      </c>
      <c r="B57" s="7">
        <v>40</v>
      </c>
      <c r="C57" s="8"/>
      <c r="D57" s="7">
        <f t="shared" si="5"/>
        <v>0</v>
      </c>
      <c r="E57" s="29"/>
      <c r="F57" s="23" t="s">
        <v>244</v>
      </c>
      <c r="G57" s="7">
        <v>20</v>
      </c>
      <c r="H57" s="8"/>
      <c r="I57" s="7">
        <f t="shared" si="4"/>
        <v>0</v>
      </c>
    </row>
    <row r="58" spans="1:9">
      <c r="A58" s="6" t="s">
        <v>45</v>
      </c>
      <c r="B58" s="7">
        <v>15</v>
      </c>
      <c r="C58" s="8"/>
      <c r="D58" s="7">
        <f t="shared" si="5"/>
        <v>0</v>
      </c>
      <c r="E58" s="29"/>
      <c r="F58" s="23" t="s">
        <v>52</v>
      </c>
      <c r="G58" s="7">
        <v>40</v>
      </c>
      <c r="H58" s="8"/>
      <c r="I58" s="7">
        <f t="shared" si="4"/>
        <v>0</v>
      </c>
    </row>
    <row r="59" spans="1:9" ht="13.5" thickBot="1">
      <c r="A59" s="6" t="s">
        <v>245</v>
      </c>
      <c r="B59" s="7">
        <v>10</v>
      </c>
      <c r="C59" s="8"/>
      <c r="D59" s="7">
        <f t="shared" si="5"/>
        <v>0</v>
      </c>
      <c r="E59" s="15"/>
      <c r="H59" s="7">
        <f>SUM(H48:H58)</f>
        <v>0</v>
      </c>
      <c r="I59" s="24">
        <f>SUM(I48:I58)</f>
        <v>0</v>
      </c>
    </row>
    <row r="60" spans="1:9" ht="13.5" thickBot="1">
      <c r="C60" s="7">
        <f>SUM(C49:C59)</f>
        <v>0</v>
      </c>
      <c r="D60" s="7">
        <f>SUM(D49:D59)</f>
        <v>0</v>
      </c>
      <c r="E60" s="15"/>
      <c r="F60" s="19" t="s">
        <v>33</v>
      </c>
      <c r="H60" s="2"/>
      <c r="I60" s="21">
        <f>+C60+H59</f>
        <v>0</v>
      </c>
    </row>
    <row r="61" spans="1:9" ht="13.5" thickBot="1">
      <c r="C61" s="16"/>
      <c r="D61" s="16"/>
      <c r="E61" s="15"/>
      <c r="F61" s="19" t="s">
        <v>34</v>
      </c>
      <c r="H61" s="21">
        <f>+D60+I59</f>
        <v>0</v>
      </c>
      <c r="I61" s="2"/>
    </row>
    <row r="62" spans="1:9" ht="13.5" thickBot="1">
      <c r="F62" s="19" t="s">
        <v>35</v>
      </c>
      <c r="H62" s="2"/>
      <c r="I62" s="21">
        <f>+H61*7</f>
        <v>0</v>
      </c>
    </row>
    <row r="63" spans="1:9" ht="13.5" thickBot="1">
      <c r="F63" s="22"/>
      <c r="I63" s="16"/>
    </row>
    <row r="64" spans="1:9" ht="15.75" thickBot="1">
      <c r="A64" s="115" t="s">
        <v>136</v>
      </c>
      <c r="B64" s="116"/>
      <c r="C64" s="116"/>
      <c r="D64" s="116"/>
      <c r="E64" s="116"/>
      <c r="F64" s="116"/>
      <c r="G64" s="116"/>
      <c r="H64" s="116"/>
      <c r="I64" s="117"/>
    </row>
    <row r="66" spans="1:10">
      <c r="A66" s="27" t="s">
        <v>0</v>
      </c>
      <c r="B66" s="4" t="s">
        <v>1</v>
      </c>
      <c r="C66" s="27" t="s">
        <v>2</v>
      </c>
      <c r="D66" s="27" t="s">
        <v>3</v>
      </c>
      <c r="E66" s="30"/>
      <c r="F66" s="4" t="s">
        <v>0</v>
      </c>
      <c r="G66" s="4" t="s">
        <v>1</v>
      </c>
      <c r="H66" s="4" t="s">
        <v>2</v>
      </c>
      <c r="I66" s="4" t="s">
        <v>3</v>
      </c>
      <c r="J66" s="5"/>
    </row>
    <row r="67" spans="1:10">
      <c r="A67" s="6" t="s">
        <v>4</v>
      </c>
      <c r="B67" s="7">
        <v>20</v>
      </c>
      <c r="C67" s="8"/>
      <c r="D67" s="7">
        <f t="shared" ref="D67:D73" si="6">+C67*B67</f>
        <v>0</v>
      </c>
      <c r="E67" s="96"/>
      <c r="F67" s="6" t="s">
        <v>139</v>
      </c>
      <c r="G67" s="7">
        <v>30</v>
      </c>
      <c r="H67" s="8"/>
      <c r="I67" s="7">
        <f t="shared" ref="I67:I73" si="7">+H67*G67</f>
        <v>0</v>
      </c>
    </row>
    <row r="68" spans="1:10">
      <c r="A68" s="6" t="s">
        <v>137</v>
      </c>
      <c r="B68" s="7">
        <v>8</v>
      </c>
      <c r="C68" s="8"/>
      <c r="D68" s="7">
        <f t="shared" si="6"/>
        <v>0</v>
      </c>
      <c r="E68" s="97"/>
      <c r="F68" s="6" t="s">
        <v>12</v>
      </c>
      <c r="G68" s="7">
        <v>35</v>
      </c>
      <c r="H68" s="8"/>
      <c r="I68" s="7">
        <f t="shared" si="7"/>
        <v>0</v>
      </c>
    </row>
    <row r="69" spans="1:10">
      <c r="A69" s="6" t="s">
        <v>138</v>
      </c>
      <c r="B69" s="7">
        <v>12</v>
      </c>
      <c r="C69" s="8"/>
      <c r="D69" s="7">
        <f t="shared" si="6"/>
        <v>0</v>
      </c>
      <c r="E69" s="97"/>
      <c r="F69" s="6" t="s">
        <v>141</v>
      </c>
      <c r="G69" s="7">
        <v>6</v>
      </c>
      <c r="H69" s="8"/>
      <c r="I69" s="7">
        <f t="shared" si="7"/>
        <v>0</v>
      </c>
    </row>
    <row r="70" spans="1:10">
      <c r="A70" s="6" t="s">
        <v>201</v>
      </c>
      <c r="B70" s="7">
        <v>25</v>
      </c>
      <c r="C70" s="8"/>
      <c r="D70" s="7">
        <f t="shared" si="6"/>
        <v>0</v>
      </c>
      <c r="E70" s="97"/>
      <c r="F70" s="6" t="s">
        <v>140</v>
      </c>
      <c r="G70" s="7">
        <v>8</v>
      </c>
      <c r="H70" s="8"/>
      <c r="I70" s="7">
        <f t="shared" si="7"/>
        <v>0</v>
      </c>
    </row>
    <row r="71" spans="1:10">
      <c r="A71" s="6" t="s">
        <v>202</v>
      </c>
      <c r="B71" s="7">
        <v>28</v>
      </c>
      <c r="C71" s="8"/>
      <c r="D71" s="7">
        <f t="shared" si="6"/>
        <v>0</v>
      </c>
      <c r="E71" s="97"/>
      <c r="F71" s="6" t="s">
        <v>142</v>
      </c>
      <c r="G71" s="7">
        <v>10</v>
      </c>
      <c r="H71" s="8"/>
      <c r="I71" s="7">
        <f t="shared" si="7"/>
        <v>0</v>
      </c>
    </row>
    <row r="72" spans="1:10">
      <c r="A72" s="11" t="s">
        <v>173</v>
      </c>
      <c r="B72" s="31"/>
      <c r="C72" s="8"/>
      <c r="D72" s="7">
        <f t="shared" si="6"/>
        <v>0</v>
      </c>
      <c r="E72" s="97"/>
      <c r="F72" s="6" t="s">
        <v>231</v>
      </c>
      <c r="G72" s="7">
        <v>15</v>
      </c>
      <c r="H72" s="8"/>
      <c r="I72" s="7">
        <f t="shared" si="7"/>
        <v>0</v>
      </c>
    </row>
    <row r="73" spans="1:10">
      <c r="A73" s="11" t="s">
        <v>173</v>
      </c>
      <c r="B73" s="31"/>
      <c r="C73" s="8"/>
      <c r="D73" s="7">
        <f t="shared" si="6"/>
        <v>0</v>
      </c>
      <c r="E73" s="98"/>
      <c r="F73" s="6" t="s">
        <v>104</v>
      </c>
      <c r="G73" s="7">
        <v>5</v>
      </c>
      <c r="H73" s="8"/>
      <c r="I73" s="7">
        <f t="shared" si="7"/>
        <v>0</v>
      </c>
    </row>
    <row r="74" spans="1:10" ht="13.5" thickBot="1">
      <c r="C74" s="7">
        <f>SUM(C67:C73)</f>
        <v>0</v>
      </c>
      <c r="D74" s="7">
        <f>SUM(D67:D73)</f>
        <v>0</v>
      </c>
      <c r="E74" s="15"/>
      <c r="H74" s="7">
        <f>SUM(H67:H73)</f>
        <v>0</v>
      </c>
      <c r="I74" s="24">
        <f>SUM(I67:I73)</f>
        <v>0</v>
      </c>
    </row>
    <row r="75" spans="1:10" ht="13.5" thickBot="1">
      <c r="F75" s="19" t="s">
        <v>33</v>
      </c>
      <c r="H75" s="2"/>
      <c r="I75" s="21">
        <f>+H74+C74</f>
        <v>0</v>
      </c>
    </row>
    <row r="76" spans="1:10" ht="13.5" thickBot="1">
      <c r="F76" s="19" t="s">
        <v>34</v>
      </c>
      <c r="H76" s="21">
        <f>+I74+D74</f>
        <v>0</v>
      </c>
      <c r="I76" s="2"/>
    </row>
    <row r="77" spans="1:10" ht="13.5" thickBot="1">
      <c r="F77" s="19" t="s">
        <v>35</v>
      </c>
      <c r="H77" s="2"/>
      <c r="I77" s="21">
        <f>+H76*7</f>
        <v>0</v>
      </c>
    </row>
    <row r="78" spans="1:10">
      <c r="F78" s="22"/>
      <c r="I78" s="16"/>
    </row>
    <row r="79" spans="1:10" ht="13.5" thickBot="1">
      <c r="F79" s="22"/>
      <c r="I79" s="16"/>
    </row>
    <row r="80" spans="1:10" ht="15.75" thickBot="1">
      <c r="A80" s="115" t="s">
        <v>53</v>
      </c>
      <c r="B80" s="116"/>
      <c r="C80" s="116"/>
      <c r="D80" s="116"/>
      <c r="E80" s="116"/>
      <c r="F80" s="116"/>
      <c r="G80" s="116"/>
      <c r="H80" s="116"/>
      <c r="I80" s="117"/>
    </row>
    <row r="81" spans="1:9">
      <c r="A81" s="32"/>
      <c r="F81" s="22"/>
      <c r="I81" s="16"/>
    </row>
    <row r="82" spans="1:9" s="5" customFormat="1">
      <c r="A82" s="27" t="s">
        <v>0</v>
      </c>
      <c r="B82" s="33" t="s">
        <v>1</v>
      </c>
      <c r="C82" s="33" t="s">
        <v>2</v>
      </c>
      <c r="D82" s="4" t="s">
        <v>3</v>
      </c>
      <c r="E82" s="26"/>
      <c r="F82" s="4" t="s">
        <v>0</v>
      </c>
      <c r="G82" s="4" t="s">
        <v>1</v>
      </c>
      <c r="H82" s="4" t="s">
        <v>2</v>
      </c>
      <c r="I82" s="4" t="s">
        <v>3</v>
      </c>
    </row>
    <row r="83" spans="1:9">
      <c r="A83" s="6" t="s">
        <v>54</v>
      </c>
      <c r="B83" s="7">
        <v>3</v>
      </c>
      <c r="C83" s="8"/>
      <c r="D83" s="7">
        <f t="shared" ref="D83:D89" si="8">+C83*B83</f>
        <v>0</v>
      </c>
      <c r="E83" s="29"/>
      <c r="F83" s="23" t="s">
        <v>60</v>
      </c>
      <c r="G83" s="7">
        <v>5</v>
      </c>
      <c r="H83" s="8"/>
      <c r="I83" s="7">
        <f>+H83*G83</f>
        <v>0</v>
      </c>
    </row>
    <row r="84" spans="1:9">
      <c r="A84" s="6" t="s">
        <v>55</v>
      </c>
      <c r="B84" s="7">
        <v>30</v>
      </c>
      <c r="C84" s="8"/>
      <c r="D84" s="7">
        <f t="shared" si="8"/>
        <v>0</v>
      </c>
      <c r="E84" s="29"/>
      <c r="F84" s="23" t="s">
        <v>61</v>
      </c>
      <c r="G84" s="7">
        <v>5</v>
      </c>
      <c r="H84" s="8"/>
      <c r="I84" s="7">
        <f>+H84*G84</f>
        <v>0</v>
      </c>
    </row>
    <row r="85" spans="1:9">
      <c r="A85" s="6" t="s">
        <v>56</v>
      </c>
      <c r="B85" s="7">
        <v>3</v>
      </c>
      <c r="C85" s="8"/>
      <c r="D85" s="7">
        <f t="shared" si="8"/>
        <v>0</v>
      </c>
      <c r="E85" s="29"/>
      <c r="F85" s="23" t="s">
        <v>20</v>
      </c>
      <c r="G85" s="7">
        <v>10</v>
      </c>
      <c r="H85" s="8"/>
      <c r="I85" s="7">
        <f>+H85*G85</f>
        <v>0</v>
      </c>
    </row>
    <row r="86" spans="1:9">
      <c r="A86" s="6" t="s">
        <v>57</v>
      </c>
      <c r="B86" s="7">
        <v>5</v>
      </c>
      <c r="C86" s="8"/>
      <c r="D86" s="7">
        <f t="shared" si="8"/>
        <v>0</v>
      </c>
      <c r="E86" s="29"/>
      <c r="F86" s="23" t="s">
        <v>21</v>
      </c>
      <c r="G86" s="7">
        <v>3</v>
      </c>
      <c r="H86" s="8"/>
      <c r="I86" s="7">
        <f>+H86*G86</f>
        <v>0</v>
      </c>
    </row>
    <row r="87" spans="1:9">
      <c r="A87" s="6" t="s">
        <v>38</v>
      </c>
      <c r="B87" s="7">
        <v>12</v>
      </c>
      <c r="C87" s="8"/>
      <c r="D87" s="7">
        <f t="shared" si="8"/>
        <v>0</v>
      </c>
      <c r="E87" s="34"/>
      <c r="F87" s="6" t="s">
        <v>112</v>
      </c>
      <c r="G87" s="7">
        <v>8</v>
      </c>
      <c r="H87" s="8"/>
      <c r="I87" s="7">
        <f>+H87*G87</f>
        <v>0</v>
      </c>
    </row>
    <row r="88" spans="1:9" ht="13.5" thickBot="1">
      <c r="A88" s="6" t="s">
        <v>58</v>
      </c>
      <c r="B88" s="7">
        <v>5</v>
      </c>
      <c r="C88" s="8"/>
      <c r="D88" s="7">
        <f t="shared" si="8"/>
        <v>0</v>
      </c>
      <c r="E88" s="15"/>
      <c r="H88" s="7">
        <f>SUM(H83:H87)</f>
        <v>0</v>
      </c>
      <c r="I88" s="7">
        <f>SUM(I83:I87)</f>
        <v>0</v>
      </c>
    </row>
    <row r="89" spans="1:9" ht="13.5" thickBot="1">
      <c r="A89" s="6" t="s">
        <v>59</v>
      </c>
      <c r="B89" s="7">
        <v>10</v>
      </c>
      <c r="C89" s="8"/>
      <c r="D89" s="7">
        <f t="shared" si="8"/>
        <v>0</v>
      </c>
      <c r="E89" s="15"/>
      <c r="F89" s="19" t="s">
        <v>33</v>
      </c>
      <c r="H89" s="2"/>
      <c r="I89" s="21">
        <f>+H88+C90</f>
        <v>0</v>
      </c>
    </row>
    <row r="90" spans="1:9" ht="13.5" thickBot="1">
      <c r="B90" s="2"/>
      <c r="C90" s="7">
        <f>SUM(C83:C89)</f>
        <v>0</v>
      </c>
      <c r="D90" s="7">
        <f>SUM(D83:D89)</f>
        <v>0</v>
      </c>
      <c r="F90" s="19" t="s">
        <v>34</v>
      </c>
      <c r="H90" s="21">
        <f>+D90+I88</f>
        <v>0</v>
      </c>
      <c r="I90" s="2"/>
    </row>
    <row r="91" spans="1:9" ht="13.5" thickBot="1">
      <c r="F91" s="19" t="s">
        <v>35</v>
      </c>
      <c r="H91" s="2"/>
      <c r="I91" s="21">
        <f>+H90*7</f>
        <v>0</v>
      </c>
    </row>
    <row r="92" spans="1:9" ht="13.5" thickBot="1">
      <c r="F92" s="22"/>
      <c r="I92" s="16"/>
    </row>
    <row r="93" spans="1:9" ht="15.75" thickBot="1">
      <c r="A93" s="115" t="s">
        <v>62</v>
      </c>
      <c r="B93" s="116"/>
      <c r="C93" s="116"/>
      <c r="D93" s="116"/>
      <c r="E93" s="116"/>
      <c r="F93" s="116"/>
      <c r="G93" s="116"/>
      <c r="H93" s="116"/>
      <c r="I93" s="117"/>
    </row>
    <row r="94" spans="1:9">
      <c r="F94" s="22"/>
      <c r="I94" s="16"/>
    </row>
    <row r="95" spans="1:9" s="5" customFormat="1">
      <c r="A95" s="4" t="s">
        <v>0</v>
      </c>
      <c r="B95" s="35" t="s">
        <v>1</v>
      </c>
      <c r="C95" s="35" t="s">
        <v>2</v>
      </c>
      <c r="D95" s="35" t="s">
        <v>3</v>
      </c>
      <c r="E95" s="30"/>
      <c r="F95" s="4" t="s">
        <v>0</v>
      </c>
      <c r="G95" s="35" t="s">
        <v>1</v>
      </c>
      <c r="H95" s="35" t="s">
        <v>2</v>
      </c>
      <c r="I95" s="35" t="s">
        <v>3</v>
      </c>
    </row>
    <row r="96" spans="1:9">
      <c r="A96" s="6" t="s">
        <v>57</v>
      </c>
      <c r="B96" s="7">
        <v>5</v>
      </c>
      <c r="C96" s="8"/>
      <c r="D96" s="7">
        <f t="shared" ref="D96:D101" si="9">+C96*B96</f>
        <v>0</v>
      </c>
      <c r="E96" s="28"/>
      <c r="F96" s="6" t="s">
        <v>66</v>
      </c>
      <c r="G96" s="7">
        <v>5</v>
      </c>
      <c r="H96" s="8"/>
      <c r="I96" s="7">
        <f t="shared" ref="I96:I101" si="10">+H96*G96</f>
        <v>0</v>
      </c>
    </row>
    <row r="97" spans="1:9">
      <c r="A97" s="6" t="s">
        <v>63</v>
      </c>
      <c r="B97" s="7">
        <v>2</v>
      </c>
      <c r="C97" s="8"/>
      <c r="D97" s="7">
        <f t="shared" si="9"/>
        <v>0</v>
      </c>
      <c r="E97" s="28"/>
      <c r="F97" s="6" t="s">
        <v>67</v>
      </c>
      <c r="G97" s="7">
        <v>15</v>
      </c>
      <c r="H97" s="8"/>
      <c r="I97" s="7">
        <f t="shared" si="10"/>
        <v>0</v>
      </c>
    </row>
    <row r="98" spans="1:9">
      <c r="A98" s="6" t="s">
        <v>64</v>
      </c>
      <c r="B98" s="7">
        <v>20</v>
      </c>
      <c r="C98" s="8"/>
      <c r="D98" s="7">
        <f t="shared" si="9"/>
        <v>0</v>
      </c>
      <c r="E98" s="28"/>
      <c r="F98" s="6" t="s">
        <v>68</v>
      </c>
      <c r="G98" s="7">
        <v>3</v>
      </c>
      <c r="H98" s="8"/>
      <c r="I98" s="7">
        <f t="shared" si="10"/>
        <v>0</v>
      </c>
    </row>
    <row r="99" spans="1:9">
      <c r="A99" s="6" t="s">
        <v>246</v>
      </c>
      <c r="B99" s="7">
        <v>5</v>
      </c>
      <c r="C99" s="8"/>
      <c r="D99" s="7">
        <f t="shared" si="9"/>
        <v>0</v>
      </c>
      <c r="E99" s="28"/>
      <c r="F99" s="6" t="s">
        <v>247</v>
      </c>
      <c r="G99" s="7">
        <v>5</v>
      </c>
      <c r="H99" s="8"/>
      <c r="I99" s="7">
        <f t="shared" si="10"/>
        <v>0</v>
      </c>
    </row>
    <row r="100" spans="1:9">
      <c r="A100" s="6" t="s">
        <v>65</v>
      </c>
      <c r="B100" s="7">
        <v>10</v>
      </c>
      <c r="C100" s="8"/>
      <c r="D100" s="7">
        <f t="shared" si="9"/>
        <v>0</v>
      </c>
      <c r="E100" s="28"/>
      <c r="F100" s="6" t="s">
        <v>69</v>
      </c>
      <c r="G100" s="7">
        <v>10</v>
      </c>
      <c r="H100" s="8"/>
      <c r="I100" s="7">
        <f t="shared" si="10"/>
        <v>0</v>
      </c>
    </row>
    <row r="101" spans="1:9">
      <c r="A101" s="6" t="s">
        <v>70</v>
      </c>
      <c r="B101" s="7">
        <v>8</v>
      </c>
      <c r="C101" s="8"/>
      <c r="D101" s="7">
        <f t="shared" si="9"/>
        <v>0</v>
      </c>
      <c r="E101" s="28"/>
      <c r="F101" s="6" t="s">
        <v>203</v>
      </c>
      <c r="G101" s="7">
        <v>3</v>
      </c>
      <c r="H101" s="8"/>
      <c r="I101" s="7">
        <f t="shared" si="10"/>
        <v>0</v>
      </c>
    </row>
    <row r="102" spans="1:9" ht="13.5" thickBot="1">
      <c r="C102" s="7">
        <f>SUM(C96:C101)</f>
        <v>0</v>
      </c>
      <c r="D102" s="7">
        <f>SUM(D96:D101)</f>
        <v>0</v>
      </c>
      <c r="E102" s="15"/>
      <c r="H102" s="7">
        <f>SUM(H96:H101)</f>
        <v>0</v>
      </c>
      <c r="I102" s="24">
        <f>SUM(I96:I101)</f>
        <v>0</v>
      </c>
    </row>
    <row r="103" spans="1:9" ht="13.5" thickBot="1">
      <c r="F103" s="19" t="s">
        <v>33</v>
      </c>
      <c r="I103" s="21">
        <f>+H102+C102</f>
        <v>0</v>
      </c>
    </row>
    <row r="104" spans="1:9" ht="13.5" thickBot="1">
      <c r="F104" s="19" t="s">
        <v>34</v>
      </c>
      <c r="H104" s="21">
        <f>+I102+D102</f>
        <v>0</v>
      </c>
      <c r="I104" s="2"/>
    </row>
    <row r="105" spans="1:9" ht="13.5" thickBot="1">
      <c r="F105" s="19" t="s">
        <v>35</v>
      </c>
      <c r="I105" s="21">
        <f>+H104*7</f>
        <v>0</v>
      </c>
    </row>
    <row r="106" spans="1:9" ht="13.5" thickBot="1"/>
    <row r="107" spans="1:9" ht="15.75" thickBot="1">
      <c r="A107" s="115" t="s">
        <v>71</v>
      </c>
      <c r="B107" s="116"/>
      <c r="C107" s="116"/>
      <c r="D107" s="116"/>
      <c r="E107" s="116"/>
      <c r="F107" s="116"/>
      <c r="G107" s="116"/>
      <c r="H107" s="116"/>
      <c r="I107" s="117"/>
    </row>
    <row r="108" spans="1:9">
      <c r="A108" s="36"/>
    </row>
    <row r="109" spans="1:9" s="5" customFormat="1">
      <c r="A109" s="4" t="s">
        <v>0</v>
      </c>
      <c r="B109" s="4" t="s">
        <v>1</v>
      </c>
      <c r="C109" s="4" t="s">
        <v>2</v>
      </c>
      <c r="D109" s="4" t="s">
        <v>3</v>
      </c>
      <c r="E109" s="30"/>
      <c r="F109" s="37" t="s">
        <v>78</v>
      </c>
      <c r="G109" s="35" t="s">
        <v>1</v>
      </c>
      <c r="H109" s="35" t="s">
        <v>2</v>
      </c>
      <c r="I109" s="35" t="s">
        <v>3</v>
      </c>
    </row>
    <row r="110" spans="1:9">
      <c r="A110" s="6" t="s">
        <v>72</v>
      </c>
      <c r="B110" s="7">
        <v>30</v>
      </c>
      <c r="C110" s="8"/>
      <c r="D110" s="7">
        <f>+C110*B110</f>
        <v>0</v>
      </c>
      <c r="E110" s="28"/>
      <c r="F110" s="38" t="s">
        <v>211</v>
      </c>
      <c r="G110" s="8">
        <v>25</v>
      </c>
      <c r="H110" s="8"/>
      <c r="I110" s="7">
        <f>+H110*G110</f>
        <v>0</v>
      </c>
    </row>
    <row r="111" spans="1:9">
      <c r="A111" s="6" t="s">
        <v>73</v>
      </c>
      <c r="B111" s="7">
        <v>10</v>
      </c>
      <c r="C111" s="8"/>
      <c r="D111" s="7">
        <f>+C111*B111</f>
        <v>0</v>
      </c>
      <c r="E111" s="28"/>
      <c r="F111" s="6" t="s">
        <v>212</v>
      </c>
      <c r="G111" s="7">
        <v>30</v>
      </c>
      <c r="H111" s="8"/>
      <c r="I111" s="7">
        <f>+H111*G111</f>
        <v>0</v>
      </c>
    </row>
    <row r="112" spans="1:9">
      <c r="A112" s="6" t="s">
        <v>74</v>
      </c>
      <c r="B112" s="7">
        <v>20</v>
      </c>
      <c r="C112" s="8"/>
      <c r="D112" s="7">
        <f>+C112*B112</f>
        <v>0</v>
      </c>
      <c r="E112" s="28"/>
      <c r="F112" s="6" t="s">
        <v>213</v>
      </c>
      <c r="G112" s="7">
        <v>37</v>
      </c>
      <c r="H112" s="8"/>
      <c r="I112" s="7"/>
    </row>
    <row r="113" spans="1:9">
      <c r="A113" s="6" t="s">
        <v>264</v>
      </c>
      <c r="B113" s="7">
        <v>25</v>
      </c>
      <c r="C113" s="8"/>
      <c r="D113" s="7">
        <f>+C113*B113</f>
        <v>0</v>
      </c>
      <c r="E113" s="28"/>
      <c r="F113" s="6" t="s">
        <v>214</v>
      </c>
      <c r="G113" s="7">
        <v>44</v>
      </c>
      <c r="H113" s="8"/>
      <c r="I113" s="7">
        <f>+H113*G113</f>
        <v>0</v>
      </c>
    </row>
    <row r="114" spans="1:9">
      <c r="A114" s="131" t="s">
        <v>75</v>
      </c>
      <c r="B114" s="132"/>
      <c r="C114" s="132"/>
      <c r="D114" s="133"/>
      <c r="E114" s="28"/>
      <c r="F114" s="6" t="s">
        <v>215</v>
      </c>
      <c r="G114" s="7">
        <v>52</v>
      </c>
      <c r="H114" s="8"/>
      <c r="I114" s="7">
        <f>+H114*G114</f>
        <v>0</v>
      </c>
    </row>
    <row r="115" spans="1:9">
      <c r="A115" s="6" t="s">
        <v>207</v>
      </c>
      <c r="B115" s="7">
        <v>16</v>
      </c>
      <c r="C115" s="8"/>
      <c r="D115" s="7">
        <f>+C115*B115</f>
        <v>0</v>
      </c>
      <c r="E115" s="28"/>
      <c r="F115" s="6" t="s">
        <v>216</v>
      </c>
      <c r="G115" s="8">
        <v>46</v>
      </c>
      <c r="H115" s="8"/>
      <c r="I115" s="7">
        <f>+H115*G115</f>
        <v>0</v>
      </c>
    </row>
    <row r="116" spans="1:9">
      <c r="A116" s="6" t="s">
        <v>208</v>
      </c>
      <c r="B116" s="7">
        <v>25</v>
      </c>
      <c r="C116" s="8"/>
      <c r="D116" s="7">
        <f>+C116*B116</f>
        <v>0</v>
      </c>
      <c r="E116" s="28"/>
      <c r="F116" s="6" t="s">
        <v>76</v>
      </c>
      <c r="G116" s="7">
        <v>5</v>
      </c>
      <c r="H116" s="8"/>
      <c r="I116" s="7">
        <f>+H116*G116</f>
        <v>0</v>
      </c>
    </row>
    <row r="117" spans="1:9">
      <c r="A117" s="6" t="s">
        <v>209</v>
      </c>
      <c r="B117" s="7">
        <v>30</v>
      </c>
      <c r="C117" s="8"/>
      <c r="D117" s="7">
        <f>+C117*B117</f>
        <v>0</v>
      </c>
      <c r="E117" s="28"/>
      <c r="F117" s="6" t="s">
        <v>77</v>
      </c>
      <c r="G117" s="7">
        <v>25</v>
      </c>
      <c r="H117" s="8"/>
      <c r="I117" s="7">
        <f>+H117*G117</f>
        <v>0</v>
      </c>
    </row>
    <row r="118" spans="1:9" ht="13.5" thickBot="1">
      <c r="A118" s="6" t="s">
        <v>210</v>
      </c>
      <c r="B118" s="8">
        <v>32</v>
      </c>
      <c r="C118" s="7"/>
      <c r="D118" s="7">
        <f>SUM(D110:D117)</f>
        <v>0</v>
      </c>
      <c r="E118" s="15"/>
      <c r="H118" s="7">
        <f>SUM(H110:H117)</f>
        <v>0</v>
      </c>
      <c r="I118" s="24">
        <f>SUM(I110:I117)</f>
        <v>0</v>
      </c>
    </row>
    <row r="119" spans="1:9" ht="13.5" thickBot="1">
      <c r="A119" s="6" t="s">
        <v>206</v>
      </c>
      <c r="B119" s="7">
        <v>12</v>
      </c>
      <c r="C119" s="8"/>
      <c r="D119" s="7">
        <f>SUM(D111:D118)</f>
        <v>0</v>
      </c>
      <c r="F119" s="19" t="s">
        <v>33</v>
      </c>
      <c r="I119" s="21">
        <f>+H118+C121</f>
        <v>0</v>
      </c>
    </row>
    <row r="120" spans="1:9" ht="13.5" thickBot="1">
      <c r="A120" s="6" t="s">
        <v>257</v>
      </c>
      <c r="B120" s="7">
        <v>30</v>
      </c>
      <c r="C120" s="8"/>
      <c r="D120" s="7">
        <f>SUM(D112:D119)</f>
        <v>0</v>
      </c>
      <c r="F120" s="19" t="s">
        <v>34</v>
      </c>
      <c r="H120" s="21">
        <f>+I118+D121</f>
        <v>0</v>
      </c>
      <c r="I120" s="2"/>
    </row>
    <row r="121" spans="1:9" ht="13.5" thickBot="1">
      <c r="C121" s="7">
        <f>SUM(C110:C120)</f>
        <v>0</v>
      </c>
      <c r="D121" s="8">
        <f>SUM(D110:D120)</f>
        <v>0</v>
      </c>
      <c r="F121" s="19" t="s">
        <v>35</v>
      </c>
      <c r="I121" s="21">
        <f>+H120*7</f>
        <v>0</v>
      </c>
    </row>
    <row r="122" spans="1:9" ht="13.5" thickBot="1">
      <c r="F122" s="22"/>
      <c r="I122" s="16"/>
    </row>
    <row r="123" spans="1:9" ht="15.75" thickBot="1">
      <c r="A123" s="115" t="s">
        <v>258</v>
      </c>
      <c r="B123" s="116"/>
      <c r="C123" s="116"/>
      <c r="D123" s="116"/>
      <c r="E123" s="116"/>
      <c r="F123" s="116"/>
      <c r="G123" s="116"/>
      <c r="H123" s="116"/>
      <c r="I123" s="117"/>
    </row>
    <row r="124" spans="1:9">
      <c r="A124" s="36"/>
    </row>
    <row r="125" spans="1:9">
      <c r="A125" s="4" t="s">
        <v>0</v>
      </c>
      <c r="B125" s="4" t="s">
        <v>1</v>
      </c>
      <c r="C125" s="4" t="s">
        <v>2</v>
      </c>
      <c r="D125" s="4" t="s">
        <v>3</v>
      </c>
      <c r="E125" s="15"/>
      <c r="F125" s="4" t="s">
        <v>0</v>
      </c>
      <c r="G125" s="35" t="s">
        <v>1</v>
      </c>
      <c r="H125" s="35" t="s">
        <v>2</v>
      </c>
      <c r="I125" s="35" t="s">
        <v>3</v>
      </c>
    </row>
    <row r="126" spans="1:9">
      <c r="A126" s="6" t="s">
        <v>79</v>
      </c>
      <c r="B126" s="7">
        <v>10</v>
      </c>
      <c r="C126" s="8"/>
      <c r="D126" s="7">
        <f t="shared" ref="D126:D141" si="11">+C126*B126</f>
        <v>0</v>
      </c>
      <c r="E126" s="96"/>
      <c r="F126" s="6" t="s">
        <v>93</v>
      </c>
      <c r="G126" s="7">
        <v>30</v>
      </c>
      <c r="H126" s="8"/>
      <c r="I126" s="7">
        <f t="shared" ref="I126:I139" si="12">+H126*G126</f>
        <v>0</v>
      </c>
    </row>
    <row r="127" spans="1:9">
      <c r="A127" s="6" t="s">
        <v>80</v>
      </c>
      <c r="B127" s="7">
        <v>5</v>
      </c>
      <c r="C127" s="8"/>
      <c r="D127" s="7">
        <f t="shared" si="11"/>
        <v>0</v>
      </c>
      <c r="E127" s="97"/>
      <c r="F127" s="6" t="s">
        <v>94</v>
      </c>
      <c r="G127" s="7">
        <v>20</v>
      </c>
      <c r="H127" s="8"/>
      <c r="I127" s="7">
        <f t="shared" si="12"/>
        <v>0</v>
      </c>
    </row>
    <row r="128" spans="1:9">
      <c r="A128" s="6" t="s">
        <v>81</v>
      </c>
      <c r="B128" s="7">
        <v>5</v>
      </c>
      <c r="C128" s="8"/>
      <c r="D128" s="7">
        <f t="shared" si="11"/>
        <v>0</v>
      </c>
      <c r="E128" s="97"/>
      <c r="F128" s="6" t="s">
        <v>95</v>
      </c>
      <c r="G128" s="7">
        <v>5</v>
      </c>
      <c r="H128" s="8"/>
      <c r="I128" s="7">
        <f t="shared" si="12"/>
        <v>0</v>
      </c>
    </row>
    <row r="129" spans="1:9">
      <c r="A129" s="6" t="s">
        <v>82</v>
      </c>
      <c r="B129" s="7">
        <v>10</v>
      </c>
      <c r="C129" s="8"/>
      <c r="D129" s="7">
        <f t="shared" si="11"/>
        <v>0</v>
      </c>
      <c r="E129" s="97"/>
      <c r="F129" s="6" t="s">
        <v>96</v>
      </c>
      <c r="G129" s="7">
        <v>10</v>
      </c>
      <c r="H129" s="8"/>
      <c r="I129" s="7">
        <f t="shared" si="12"/>
        <v>0</v>
      </c>
    </row>
    <row r="130" spans="1:9">
      <c r="A130" s="6" t="s">
        <v>83</v>
      </c>
      <c r="B130" s="7">
        <v>5</v>
      </c>
      <c r="C130" s="8"/>
      <c r="D130" s="7">
        <f t="shared" si="11"/>
        <v>0</v>
      </c>
      <c r="E130" s="97"/>
      <c r="F130" s="6" t="s">
        <v>97</v>
      </c>
      <c r="G130" s="7">
        <v>15</v>
      </c>
      <c r="H130" s="8"/>
      <c r="I130" s="7">
        <f t="shared" si="12"/>
        <v>0</v>
      </c>
    </row>
    <row r="131" spans="1:9">
      <c r="A131" s="6" t="s">
        <v>84</v>
      </c>
      <c r="B131" s="7">
        <v>5</v>
      </c>
      <c r="C131" s="8"/>
      <c r="D131" s="7">
        <f t="shared" si="11"/>
        <v>0</v>
      </c>
      <c r="E131" s="97"/>
      <c r="F131" s="6" t="s">
        <v>98</v>
      </c>
      <c r="G131" s="7">
        <v>15</v>
      </c>
      <c r="H131" s="8"/>
      <c r="I131" s="7">
        <f t="shared" si="12"/>
        <v>0</v>
      </c>
    </row>
    <row r="132" spans="1:9">
      <c r="A132" s="6" t="s">
        <v>233</v>
      </c>
      <c r="B132" s="7">
        <v>10</v>
      </c>
      <c r="C132" s="8"/>
      <c r="D132" s="7">
        <f t="shared" si="11"/>
        <v>0</v>
      </c>
      <c r="E132" s="97"/>
      <c r="F132" s="6" t="s">
        <v>99</v>
      </c>
      <c r="G132" s="7">
        <v>7</v>
      </c>
      <c r="H132" s="8"/>
      <c r="I132" s="7">
        <f t="shared" si="12"/>
        <v>0</v>
      </c>
    </row>
    <row r="133" spans="1:9">
      <c r="A133" s="6" t="s">
        <v>85</v>
      </c>
      <c r="B133" s="7">
        <v>20</v>
      </c>
      <c r="C133" s="8"/>
      <c r="D133" s="7">
        <f t="shared" si="11"/>
        <v>0</v>
      </c>
      <c r="E133" s="97"/>
      <c r="F133" s="6" t="s">
        <v>100</v>
      </c>
      <c r="G133" s="7">
        <v>3</v>
      </c>
      <c r="H133" s="8"/>
      <c r="I133" s="7">
        <f t="shared" si="12"/>
        <v>0</v>
      </c>
    </row>
    <row r="134" spans="1:9">
      <c r="A134" s="6" t="s">
        <v>248</v>
      </c>
      <c r="B134" s="7">
        <v>10</v>
      </c>
      <c r="C134" s="8"/>
      <c r="D134" s="7">
        <f t="shared" si="11"/>
        <v>0</v>
      </c>
      <c r="E134" s="97"/>
      <c r="F134" s="6" t="s">
        <v>101</v>
      </c>
      <c r="G134" s="7">
        <v>10</v>
      </c>
      <c r="H134" s="8"/>
      <c r="I134" s="7">
        <f t="shared" si="12"/>
        <v>0</v>
      </c>
    </row>
    <row r="135" spans="1:9">
      <c r="A135" s="6" t="s">
        <v>87</v>
      </c>
      <c r="B135" s="7">
        <v>5</v>
      </c>
      <c r="C135" s="8"/>
      <c r="D135" s="7">
        <f t="shared" si="11"/>
        <v>0</v>
      </c>
      <c r="E135" s="97"/>
      <c r="F135" s="6" t="s">
        <v>102</v>
      </c>
      <c r="G135" s="7">
        <v>20</v>
      </c>
      <c r="H135" s="8"/>
      <c r="I135" s="7">
        <f t="shared" si="12"/>
        <v>0</v>
      </c>
    </row>
    <row r="136" spans="1:9">
      <c r="A136" s="6" t="s">
        <v>86</v>
      </c>
      <c r="B136" s="7">
        <v>15</v>
      </c>
      <c r="C136" s="8"/>
      <c r="D136" s="7">
        <f t="shared" si="11"/>
        <v>0</v>
      </c>
      <c r="E136" s="97"/>
      <c r="F136" s="6" t="s">
        <v>103</v>
      </c>
      <c r="G136" s="7">
        <v>1</v>
      </c>
      <c r="H136" s="8"/>
      <c r="I136" s="7">
        <f t="shared" si="12"/>
        <v>0</v>
      </c>
    </row>
    <row r="137" spans="1:9">
      <c r="A137" s="6" t="s">
        <v>88</v>
      </c>
      <c r="B137" s="7">
        <v>35</v>
      </c>
      <c r="C137" s="8"/>
      <c r="D137" s="7">
        <f t="shared" si="11"/>
        <v>0</v>
      </c>
      <c r="E137" s="97"/>
      <c r="F137" s="6" t="s">
        <v>104</v>
      </c>
      <c r="G137" s="7">
        <v>10</v>
      </c>
      <c r="H137" s="8"/>
      <c r="I137" s="7">
        <f t="shared" si="12"/>
        <v>0</v>
      </c>
    </row>
    <row r="138" spans="1:9">
      <c r="A138" s="6" t="s">
        <v>89</v>
      </c>
      <c r="B138" s="7">
        <v>5</v>
      </c>
      <c r="C138" s="8"/>
      <c r="D138" s="7">
        <f t="shared" si="11"/>
        <v>0</v>
      </c>
      <c r="E138" s="97"/>
      <c r="F138" s="6" t="s">
        <v>105</v>
      </c>
      <c r="G138" s="7">
        <v>5</v>
      </c>
      <c r="H138" s="8"/>
      <c r="I138" s="7">
        <f t="shared" si="12"/>
        <v>0</v>
      </c>
    </row>
    <row r="139" spans="1:9">
      <c r="A139" s="6" t="s">
        <v>90</v>
      </c>
      <c r="B139" s="7">
        <v>10</v>
      </c>
      <c r="C139" s="8"/>
      <c r="D139" s="7">
        <f t="shared" si="11"/>
        <v>0</v>
      </c>
      <c r="E139" s="98"/>
      <c r="F139" s="6" t="s">
        <v>106</v>
      </c>
      <c r="G139" s="7">
        <v>8</v>
      </c>
      <c r="H139" s="8"/>
      <c r="I139" s="7">
        <f t="shared" si="12"/>
        <v>0</v>
      </c>
    </row>
    <row r="140" spans="1:9" ht="13.5" thickBot="1">
      <c r="A140" s="6" t="s">
        <v>91</v>
      </c>
      <c r="B140" s="7">
        <v>20</v>
      </c>
      <c r="C140" s="8"/>
      <c r="D140" s="7">
        <f t="shared" si="11"/>
        <v>0</v>
      </c>
      <c r="E140" s="15"/>
      <c r="H140" s="7">
        <f>SUM(H126:H139)</f>
        <v>0</v>
      </c>
      <c r="I140" s="24">
        <f>SUM(I126:I139)</f>
        <v>0</v>
      </c>
    </row>
    <row r="141" spans="1:9" ht="13.5" thickBot="1">
      <c r="A141" s="6" t="s">
        <v>92</v>
      </c>
      <c r="B141" s="7">
        <v>5</v>
      </c>
      <c r="C141" s="8"/>
      <c r="D141" s="7">
        <f t="shared" si="11"/>
        <v>0</v>
      </c>
      <c r="E141" s="15"/>
      <c r="F141" s="19" t="s">
        <v>33</v>
      </c>
      <c r="I141" s="21">
        <f>+C142+H140</f>
        <v>0</v>
      </c>
    </row>
    <row r="142" spans="1:9" ht="13.5" thickBot="1">
      <c r="C142" s="7">
        <f>SUM(C126:C141)</f>
        <v>0</v>
      </c>
      <c r="D142" s="7">
        <f>SUM(D126:D141)</f>
        <v>0</v>
      </c>
      <c r="E142" s="15"/>
      <c r="F142" s="19" t="s">
        <v>34</v>
      </c>
      <c r="H142" s="21">
        <f>+I140+D142</f>
        <v>0</v>
      </c>
      <c r="I142" s="2"/>
    </row>
    <row r="143" spans="1:9" ht="13.5" thickBot="1">
      <c r="F143" s="19" t="s">
        <v>35</v>
      </c>
      <c r="I143" s="21">
        <f>+H142*7</f>
        <v>0</v>
      </c>
    </row>
    <row r="144" spans="1:9" ht="13.5" thickBot="1">
      <c r="F144" s="22"/>
      <c r="I144" s="16"/>
    </row>
    <row r="145" spans="1:10" ht="15.75" thickBot="1">
      <c r="A145" s="115" t="s">
        <v>183</v>
      </c>
      <c r="B145" s="116"/>
      <c r="C145" s="116"/>
      <c r="D145" s="116"/>
      <c r="E145" s="116"/>
      <c r="F145" s="116"/>
      <c r="G145" s="116"/>
      <c r="H145" s="116"/>
      <c r="I145" s="117"/>
    </row>
    <row r="147" spans="1:10">
      <c r="A147" s="4" t="s">
        <v>0</v>
      </c>
      <c r="B147" s="35" t="s">
        <v>1</v>
      </c>
      <c r="C147" s="35" t="s">
        <v>2</v>
      </c>
      <c r="D147" s="35" t="s">
        <v>3</v>
      </c>
      <c r="E147" s="30"/>
      <c r="F147" s="4" t="s">
        <v>0</v>
      </c>
      <c r="G147" s="39" t="s">
        <v>1</v>
      </c>
      <c r="H147" s="35" t="s">
        <v>2</v>
      </c>
      <c r="I147" s="35" t="s">
        <v>3</v>
      </c>
      <c r="J147" s="5"/>
    </row>
    <row r="148" spans="1:10">
      <c r="A148" s="6" t="s">
        <v>109</v>
      </c>
      <c r="B148" s="7">
        <v>7</v>
      </c>
      <c r="C148" s="8"/>
      <c r="D148" s="7">
        <f t="shared" ref="D148:D155" si="13">+C148*B148</f>
        <v>0</v>
      </c>
      <c r="E148" s="130"/>
      <c r="F148" s="6" t="s">
        <v>147</v>
      </c>
      <c r="G148" s="7">
        <v>2</v>
      </c>
      <c r="H148" s="8"/>
      <c r="I148" s="7">
        <f>+H148*G148</f>
        <v>0</v>
      </c>
    </row>
    <row r="149" spans="1:10">
      <c r="A149" s="6" t="s">
        <v>143</v>
      </c>
      <c r="B149" s="7">
        <v>5</v>
      </c>
      <c r="C149" s="8"/>
      <c r="D149" s="7">
        <f t="shared" si="13"/>
        <v>0</v>
      </c>
      <c r="E149" s="130"/>
      <c r="F149" s="6" t="s">
        <v>148</v>
      </c>
      <c r="G149" s="7">
        <v>5</v>
      </c>
      <c r="H149" s="8"/>
      <c r="I149" s="7">
        <f>+H149*G149</f>
        <v>0</v>
      </c>
    </row>
    <row r="150" spans="1:10">
      <c r="A150" s="6" t="s">
        <v>144</v>
      </c>
      <c r="B150" s="7">
        <v>3</v>
      </c>
      <c r="C150" s="8"/>
      <c r="D150" s="7">
        <f t="shared" si="13"/>
        <v>0</v>
      </c>
      <c r="E150" s="130"/>
      <c r="F150" s="6" t="s">
        <v>149</v>
      </c>
      <c r="G150" s="7">
        <v>20</v>
      </c>
      <c r="H150" s="8"/>
      <c r="I150" s="7">
        <f>+H150*G150</f>
        <v>0</v>
      </c>
    </row>
    <row r="151" spans="1:10">
      <c r="A151" s="6" t="s">
        <v>145</v>
      </c>
      <c r="B151" s="7">
        <v>5</v>
      </c>
      <c r="C151" s="8"/>
      <c r="D151" s="7">
        <f t="shared" si="13"/>
        <v>0</v>
      </c>
      <c r="E151" s="130"/>
      <c r="F151" s="6" t="s">
        <v>151</v>
      </c>
      <c r="G151" s="7">
        <v>10</v>
      </c>
      <c r="H151" s="8"/>
      <c r="I151" s="7">
        <f>+H151*G151</f>
        <v>0</v>
      </c>
    </row>
    <row r="152" spans="1:10">
      <c r="A152" s="6" t="s">
        <v>146</v>
      </c>
      <c r="B152" s="7">
        <v>10</v>
      </c>
      <c r="C152" s="8"/>
      <c r="D152" s="7">
        <f t="shared" si="13"/>
        <v>0</v>
      </c>
      <c r="E152" s="130"/>
      <c r="F152" s="6" t="s">
        <v>150</v>
      </c>
      <c r="G152" s="7">
        <v>5</v>
      </c>
      <c r="H152" s="8"/>
      <c r="I152" s="7">
        <f>+H152*G152</f>
        <v>0</v>
      </c>
    </row>
    <row r="153" spans="1:10" ht="13.5" thickBot="1">
      <c r="A153" s="11" t="s">
        <v>173</v>
      </c>
      <c r="B153" s="40"/>
      <c r="C153" s="7"/>
      <c r="D153" s="7">
        <f t="shared" si="13"/>
        <v>0</v>
      </c>
      <c r="E153" s="15"/>
      <c r="H153" s="7">
        <f>SUM(H148:H152)</f>
        <v>0</v>
      </c>
      <c r="I153" s="24">
        <f>SUM(I148:I152)</f>
        <v>0</v>
      </c>
    </row>
    <row r="154" spans="1:10" ht="13.5" thickBot="1">
      <c r="A154" s="11" t="s">
        <v>173</v>
      </c>
      <c r="B154" s="12"/>
      <c r="C154" s="8"/>
      <c r="D154" s="7">
        <f t="shared" si="13"/>
        <v>0</v>
      </c>
      <c r="F154" s="22" t="s">
        <v>33</v>
      </c>
      <c r="I154" s="21">
        <f>+H153+C156</f>
        <v>0</v>
      </c>
    </row>
    <row r="155" spans="1:10" ht="13.5" thickBot="1">
      <c r="A155" s="11" t="s">
        <v>173</v>
      </c>
      <c r="B155" s="12"/>
      <c r="C155" s="8"/>
      <c r="D155" s="7">
        <f t="shared" si="13"/>
        <v>0</v>
      </c>
      <c r="F155" s="22" t="s">
        <v>34</v>
      </c>
      <c r="H155" s="21">
        <f>+D156+I153</f>
        <v>0</v>
      </c>
      <c r="I155" s="2"/>
    </row>
    <row r="156" spans="1:10" ht="13.5" thickBot="1">
      <c r="C156" s="7">
        <f>SUM(C148:C155)</f>
        <v>0</v>
      </c>
      <c r="D156" s="8">
        <f>SUM(D148:D155)</f>
        <v>0</v>
      </c>
      <c r="F156" s="22" t="s">
        <v>35</v>
      </c>
      <c r="I156" s="21">
        <f>+H155*7</f>
        <v>0</v>
      </c>
    </row>
    <row r="157" spans="1:10" ht="13.5" thickBot="1">
      <c r="F157" s="22"/>
      <c r="I157" s="16"/>
    </row>
    <row r="158" spans="1:10" ht="15.75" thickBot="1">
      <c r="A158" s="115" t="s">
        <v>259</v>
      </c>
      <c r="B158" s="116"/>
      <c r="C158" s="116"/>
      <c r="D158" s="116"/>
      <c r="E158" s="116"/>
      <c r="F158" s="116"/>
      <c r="G158" s="116"/>
      <c r="H158" s="116"/>
      <c r="I158" s="117"/>
    </row>
    <row r="159" spans="1:10">
      <c r="F159" s="22"/>
      <c r="I159" s="16"/>
    </row>
    <row r="160" spans="1:10" s="42" customFormat="1">
      <c r="A160" s="4" t="s">
        <v>0</v>
      </c>
      <c r="B160" s="35" t="s">
        <v>265</v>
      </c>
      <c r="C160" s="35" t="s">
        <v>2</v>
      </c>
      <c r="D160" s="35" t="s">
        <v>266</v>
      </c>
      <c r="E160" s="41"/>
      <c r="F160" s="4" t="s">
        <v>0</v>
      </c>
      <c r="G160" s="35" t="s">
        <v>265</v>
      </c>
      <c r="H160" s="35" t="s">
        <v>2</v>
      </c>
      <c r="I160" s="35" t="s">
        <v>266</v>
      </c>
    </row>
    <row r="161" spans="1:9">
      <c r="A161" s="6" t="s">
        <v>107</v>
      </c>
      <c r="B161" s="7">
        <v>5</v>
      </c>
      <c r="C161" s="8"/>
      <c r="D161" s="7">
        <f t="shared" ref="D161:D175" si="14">+C161*B161</f>
        <v>0</v>
      </c>
      <c r="E161" s="96"/>
      <c r="F161" s="6" t="s">
        <v>122</v>
      </c>
      <c r="G161" s="7">
        <v>20</v>
      </c>
      <c r="H161" s="8"/>
      <c r="I161" s="7">
        <f t="shared" ref="I161:I175" si="15">+H161*G161</f>
        <v>0</v>
      </c>
    </row>
    <row r="162" spans="1:9">
      <c r="A162" s="6" t="s">
        <v>108</v>
      </c>
      <c r="B162" s="7">
        <v>5</v>
      </c>
      <c r="C162" s="8"/>
      <c r="D162" s="7">
        <f t="shared" si="14"/>
        <v>0</v>
      </c>
      <c r="E162" s="97"/>
      <c r="F162" s="6" t="s">
        <v>123</v>
      </c>
      <c r="G162" s="7">
        <v>40</v>
      </c>
      <c r="H162" s="8"/>
      <c r="I162" s="7">
        <f t="shared" si="15"/>
        <v>0</v>
      </c>
    </row>
    <row r="163" spans="1:9">
      <c r="A163" s="6" t="s">
        <v>109</v>
      </c>
      <c r="B163" s="7">
        <v>10</v>
      </c>
      <c r="C163" s="8"/>
      <c r="D163" s="7">
        <f t="shared" si="14"/>
        <v>0</v>
      </c>
      <c r="E163" s="97"/>
      <c r="F163" s="6" t="s">
        <v>124</v>
      </c>
      <c r="G163" s="7">
        <v>100</v>
      </c>
      <c r="H163" s="8"/>
      <c r="I163" s="7">
        <f t="shared" si="15"/>
        <v>0</v>
      </c>
    </row>
    <row r="164" spans="1:9">
      <c r="A164" s="6" t="s">
        <v>110</v>
      </c>
      <c r="B164" s="7">
        <v>5</v>
      </c>
      <c r="C164" s="8"/>
      <c r="D164" s="7">
        <f t="shared" si="14"/>
        <v>0</v>
      </c>
      <c r="E164" s="97"/>
      <c r="F164" s="6" t="s">
        <v>125</v>
      </c>
      <c r="G164" s="7">
        <v>10</v>
      </c>
      <c r="H164" s="8"/>
      <c r="I164" s="7">
        <f t="shared" si="15"/>
        <v>0</v>
      </c>
    </row>
    <row r="165" spans="1:9">
      <c r="A165" s="6" t="s">
        <v>111</v>
      </c>
      <c r="B165" s="7">
        <v>1</v>
      </c>
      <c r="C165" s="8"/>
      <c r="D165" s="7">
        <f t="shared" si="14"/>
        <v>0</v>
      </c>
      <c r="E165" s="97"/>
      <c r="F165" s="6" t="s">
        <v>126</v>
      </c>
      <c r="G165" s="7">
        <v>2</v>
      </c>
      <c r="H165" s="8"/>
      <c r="I165" s="7">
        <f t="shared" si="15"/>
        <v>0</v>
      </c>
    </row>
    <row r="166" spans="1:9">
      <c r="A166" s="6" t="s">
        <v>114</v>
      </c>
      <c r="B166" s="7">
        <v>15</v>
      </c>
      <c r="C166" s="8"/>
      <c r="D166" s="7">
        <f t="shared" si="14"/>
        <v>0</v>
      </c>
      <c r="E166" s="97"/>
      <c r="F166" s="6" t="s">
        <v>260</v>
      </c>
      <c r="G166" s="7">
        <v>5</v>
      </c>
      <c r="H166" s="8"/>
      <c r="I166" s="7">
        <f t="shared" si="15"/>
        <v>0</v>
      </c>
    </row>
    <row r="167" spans="1:9">
      <c r="A167" s="6" t="s">
        <v>113</v>
      </c>
      <c r="B167" s="7">
        <v>1</v>
      </c>
      <c r="C167" s="8"/>
      <c r="D167" s="7">
        <f t="shared" si="14"/>
        <v>0</v>
      </c>
      <c r="E167" s="97"/>
      <c r="F167" s="6" t="s">
        <v>127</v>
      </c>
      <c r="G167" s="7">
        <v>4</v>
      </c>
      <c r="H167" s="8"/>
      <c r="I167" s="7">
        <f t="shared" si="15"/>
        <v>0</v>
      </c>
    </row>
    <row r="168" spans="1:9">
      <c r="A168" s="6" t="s">
        <v>115</v>
      </c>
      <c r="B168" s="7">
        <v>5</v>
      </c>
      <c r="C168" s="8"/>
      <c r="D168" s="7">
        <f t="shared" si="14"/>
        <v>0</v>
      </c>
      <c r="E168" s="97"/>
      <c r="F168" s="6" t="s">
        <v>128</v>
      </c>
      <c r="G168" s="7">
        <v>5</v>
      </c>
      <c r="H168" s="8"/>
      <c r="I168" s="7">
        <f t="shared" si="15"/>
        <v>0</v>
      </c>
    </row>
    <row r="169" spans="1:9">
      <c r="A169" s="6" t="s">
        <v>116</v>
      </c>
      <c r="B169" s="7">
        <v>5</v>
      </c>
      <c r="C169" s="8"/>
      <c r="D169" s="7">
        <f t="shared" si="14"/>
        <v>0</v>
      </c>
      <c r="E169" s="97"/>
      <c r="F169" s="6" t="s">
        <v>129</v>
      </c>
      <c r="G169" s="7">
        <v>2</v>
      </c>
      <c r="H169" s="8"/>
      <c r="I169" s="7">
        <f t="shared" si="15"/>
        <v>0</v>
      </c>
    </row>
    <row r="170" spans="1:9">
      <c r="A170" s="6" t="s">
        <v>117</v>
      </c>
      <c r="B170" s="7">
        <v>5</v>
      </c>
      <c r="C170" s="8"/>
      <c r="D170" s="7">
        <f t="shared" si="14"/>
        <v>0</v>
      </c>
      <c r="E170" s="97"/>
      <c r="F170" s="6" t="s">
        <v>130</v>
      </c>
      <c r="G170" s="7">
        <v>5</v>
      </c>
      <c r="H170" s="8"/>
      <c r="I170" s="7">
        <f t="shared" si="15"/>
        <v>0</v>
      </c>
    </row>
    <row r="171" spans="1:9">
      <c r="A171" s="6" t="s">
        <v>118</v>
      </c>
      <c r="B171" s="7">
        <v>5</v>
      </c>
      <c r="C171" s="8"/>
      <c r="D171" s="7">
        <f t="shared" si="14"/>
        <v>0</v>
      </c>
      <c r="E171" s="97"/>
      <c r="F171" s="6" t="s">
        <v>131</v>
      </c>
      <c r="G171" s="7">
        <v>10</v>
      </c>
      <c r="H171" s="8"/>
      <c r="I171" s="7">
        <f t="shared" si="15"/>
        <v>0</v>
      </c>
    </row>
    <row r="172" spans="1:9">
      <c r="A172" s="6" t="s">
        <v>119</v>
      </c>
      <c r="B172" s="7">
        <v>2</v>
      </c>
      <c r="C172" s="8"/>
      <c r="D172" s="7">
        <f t="shared" si="14"/>
        <v>0</v>
      </c>
      <c r="E172" s="97"/>
      <c r="F172" s="6" t="s">
        <v>132</v>
      </c>
      <c r="G172" s="7">
        <v>15</v>
      </c>
      <c r="H172" s="8"/>
      <c r="I172" s="7">
        <f t="shared" si="15"/>
        <v>0</v>
      </c>
    </row>
    <row r="173" spans="1:9">
      <c r="A173" s="6" t="s">
        <v>261</v>
      </c>
      <c r="B173" s="7">
        <v>5</v>
      </c>
      <c r="C173" s="8"/>
      <c r="D173" s="7">
        <f t="shared" si="14"/>
        <v>0</v>
      </c>
      <c r="E173" s="97"/>
      <c r="F173" s="6" t="s">
        <v>133</v>
      </c>
      <c r="G173" s="7">
        <v>3</v>
      </c>
      <c r="H173" s="8"/>
      <c r="I173" s="7">
        <f t="shared" si="15"/>
        <v>0</v>
      </c>
    </row>
    <row r="174" spans="1:9">
      <c r="A174" s="6" t="s">
        <v>120</v>
      </c>
      <c r="B174" s="7">
        <v>5</v>
      </c>
      <c r="C174" s="8"/>
      <c r="D174" s="7">
        <f t="shared" si="14"/>
        <v>0</v>
      </c>
      <c r="E174" s="97"/>
      <c r="F174" s="6" t="s">
        <v>134</v>
      </c>
      <c r="G174" s="7">
        <v>5</v>
      </c>
      <c r="H174" s="8"/>
      <c r="I174" s="7">
        <f t="shared" si="15"/>
        <v>0</v>
      </c>
    </row>
    <row r="175" spans="1:9">
      <c r="A175" s="6" t="s">
        <v>121</v>
      </c>
      <c r="B175" s="7">
        <v>5</v>
      </c>
      <c r="C175" s="8"/>
      <c r="D175" s="7">
        <f t="shared" si="14"/>
        <v>0</v>
      </c>
      <c r="E175" s="98"/>
      <c r="F175" s="6" t="s">
        <v>135</v>
      </c>
      <c r="G175" s="7">
        <v>20</v>
      </c>
      <c r="H175" s="8"/>
      <c r="I175" s="7">
        <f t="shared" si="15"/>
        <v>0</v>
      </c>
    </row>
    <row r="176" spans="1:9" ht="13.5" thickBot="1">
      <c r="C176" s="7">
        <f>SUM(C161:C175)</f>
        <v>0</v>
      </c>
      <c r="D176" s="7">
        <f>SUM(D161:D175)</f>
        <v>0</v>
      </c>
      <c r="E176" s="15"/>
      <c r="H176" s="7">
        <f>SUM(H161:H175)</f>
        <v>0</v>
      </c>
      <c r="I176" s="24">
        <f>SUM(I161:I175)</f>
        <v>0</v>
      </c>
    </row>
    <row r="177" spans="1:9" ht="13.5" thickBot="1">
      <c r="F177" s="19" t="s">
        <v>33</v>
      </c>
      <c r="I177" s="21">
        <f>+H176+C176</f>
        <v>0</v>
      </c>
    </row>
    <row r="178" spans="1:9" ht="13.5" thickBot="1">
      <c r="F178" s="19" t="s">
        <v>34</v>
      </c>
      <c r="H178" s="43">
        <f>+I176+D176</f>
        <v>0</v>
      </c>
      <c r="I178" s="2"/>
    </row>
    <row r="179" spans="1:9" ht="13.5" thickBot="1">
      <c r="F179" s="19" t="s">
        <v>35</v>
      </c>
      <c r="I179" s="21">
        <f>+H178*7</f>
        <v>0</v>
      </c>
    </row>
    <row r="180" spans="1:9" ht="13.5" thickBot="1">
      <c r="F180" s="22"/>
      <c r="I180" s="16"/>
    </row>
    <row r="181" spans="1:9" ht="15.75" thickBot="1">
      <c r="A181" s="115" t="s">
        <v>184</v>
      </c>
      <c r="B181" s="116"/>
      <c r="C181" s="116"/>
      <c r="D181" s="116"/>
      <c r="E181" s="116"/>
      <c r="F181" s="116"/>
      <c r="G181" s="116"/>
      <c r="H181" s="116"/>
      <c r="I181" s="117"/>
    </row>
    <row r="183" spans="1:9" s="5" customFormat="1">
      <c r="A183" s="4" t="s">
        <v>0</v>
      </c>
      <c r="B183" s="33" t="s">
        <v>1</v>
      </c>
      <c r="C183" s="33" t="s">
        <v>2</v>
      </c>
      <c r="D183" s="33" t="s">
        <v>3</v>
      </c>
      <c r="E183" s="30"/>
      <c r="F183" s="4" t="s">
        <v>0</v>
      </c>
      <c r="G183" s="4" t="s">
        <v>1</v>
      </c>
      <c r="H183" s="35" t="s">
        <v>2</v>
      </c>
      <c r="I183" s="35" t="s">
        <v>3</v>
      </c>
    </row>
    <row r="184" spans="1:9">
      <c r="A184" s="44" t="s">
        <v>152</v>
      </c>
      <c r="B184" s="7">
        <v>50</v>
      </c>
      <c r="C184" s="8"/>
      <c r="D184" s="7">
        <f t="shared" ref="D184:D190" si="16">+C184*B184</f>
        <v>0</v>
      </c>
      <c r="E184" s="97"/>
      <c r="F184" s="6" t="s">
        <v>156</v>
      </c>
      <c r="G184" s="7">
        <v>10</v>
      </c>
      <c r="H184" s="8"/>
      <c r="I184" s="7">
        <f t="shared" ref="I184:I190" si="17">+H184*G184</f>
        <v>0</v>
      </c>
    </row>
    <row r="185" spans="1:9">
      <c r="A185" s="44" t="s">
        <v>154</v>
      </c>
      <c r="B185" s="7">
        <v>100</v>
      </c>
      <c r="C185" s="8"/>
      <c r="D185" s="7">
        <f t="shared" si="16"/>
        <v>0</v>
      </c>
      <c r="E185" s="97"/>
      <c r="F185" s="6" t="s">
        <v>155</v>
      </c>
      <c r="G185" s="7">
        <v>500</v>
      </c>
      <c r="H185" s="8"/>
      <c r="I185" s="7">
        <f t="shared" si="17"/>
        <v>0</v>
      </c>
    </row>
    <row r="186" spans="1:9">
      <c r="A186" s="44" t="s">
        <v>153</v>
      </c>
      <c r="B186" s="7">
        <v>58</v>
      </c>
      <c r="C186" s="8"/>
      <c r="D186" s="7">
        <f t="shared" si="16"/>
        <v>0</v>
      </c>
      <c r="E186" s="97"/>
      <c r="F186" s="6" t="s">
        <v>249</v>
      </c>
      <c r="G186" s="7">
        <v>300</v>
      </c>
      <c r="H186" s="8"/>
      <c r="I186" s="7">
        <f t="shared" si="17"/>
        <v>0</v>
      </c>
    </row>
    <row r="187" spans="1:9">
      <c r="A187" s="44" t="s">
        <v>159</v>
      </c>
      <c r="B187" s="7">
        <v>50</v>
      </c>
      <c r="C187" s="8"/>
      <c r="D187" s="7">
        <f t="shared" si="16"/>
        <v>0</v>
      </c>
      <c r="E187" s="97"/>
      <c r="F187" s="6" t="s">
        <v>262</v>
      </c>
      <c r="G187" s="7">
        <v>50</v>
      </c>
      <c r="H187" s="8"/>
      <c r="I187" s="7">
        <f t="shared" si="17"/>
        <v>0</v>
      </c>
    </row>
    <row r="188" spans="1:9">
      <c r="A188" s="11" t="s">
        <v>173</v>
      </c>
      <c r="B188" s="12"/>
      <c r="C188" s="8"/>
      <c r="D188" s="7">
        <f t="shared" si="16"/>
        <v>0</v>
      </c>
      <c r="E188" s="97"/>
      <c r="F188" s="6" t="s">
        <v>219</v>
      </c>
      <c r="G188" s="7">
        <v>8</v>
      </c>
      <c r="H188" s="8"/>
      <c r="I188" s="7">
        <f t="shared" si="17"/>
        <v>0</v>
      </c>
    </row>
    <row r="189" spans="1:9">
      <c r="A189" s="11" t="s">
        <v>173</v>
      </c>
      <c r="B189" s="12"/>
      <c r="C189" s="8"/>
      <c r="D189" s="7">
        <f t="shared" si="16"/>
        <v>0</v>
      </c>
      <c r="E189" s="97"/>
      <c r="F189" s="6" t="s">
        <v>157</v>
      </c>
      <c r="G189" s="7">
        <v>40</v>
      </c>
      <c r="H189" s="8"/>
      <c r="I189" s="7">
        <f t="shared" si="17"/>
        <v>0</v>
      </c>
    </row>
    <row r="190" spans="1:9">
      <c r="A190" s="11" t="s">
        <v>173</v>
      </c>
      <c r="B190" s="12"/>
      <c r="C190" s="8"/>
      <c r="D190" s="7">
        <f t="shared" si="16"/>
        <v>0</v>
      </c>
      <c r="E190" s="97"/>
      <c r="F190" s="6" t="s">
        <v>158</v>
      </c>
      <c r="G190" s="7">
        <v>60</v>
      </c>
      <c r="H190" s="8"/>
      <c r="I190" s="7">
        <f t="shared" si="17"/>
        <v>0</v>
      </c>
    </row>
    <row r="191" spans="1:9" ht="13.5" thickBot="1">
      <c r="C191" s="7">
        <f>SUM(C184:C190)</f>
        <v>0</v>
      </c>
      <c r="D191" s="7">
        <f>SUM(D184:D190)</f>
        <v>0</v>
      </c>
      <c r="E191" s="15"/>
      <c r="H191" s="7">
        <f>SUM(H184:H190)</f>
        <v>0</v>
      </c>
      <c r="I191" s="24">
        <f>SUM(I184:I190)</f>
        <v>0</v>
      </c>
    </row>
    <row r="192" spans="1:9" ht="13.5" thickBot="1">
      <c r="F192" s="19" t="s">
        <v>33</v>
      </c>
      <c r="I192" s="43">
        <f>+H191+C191</f>
        <v>0</v>
      </c>
    </row>
    <row r="193" spans="1:10" ht="13.5" thickBot="1">
      <c r="F193" s="19" t="s">
        <v>34</v>
      </c>
      <c r="H193" s="21">
        <f>+D191+I191</f>
        <v>0</v>
      </c>
    </row>
    <row r="194" spans="1:10">
      <c r="F194" s="19" t="s">
        <v>35</v>
      </c>
      <c r="I194" s="71">
        <f>+H193*7</f>
        <v>0</v>
      </c>
    </row>
    <row r="195" spans="1:10" ht="13.5" thickBot="1">
      <c r="F195" s="22"/>
      <c r="H195" s="65" t="s">
        <v>187</v>
      </c>
      <c r="I195" s="66" t="s">
        <v>188</v>
      </c>
    </row>
    <row r="196" spans="1:10" s="46" customFormat="1" ht="15.75" thickBot="1">
      <c r="A196" s="127" t="s">
        <v>250</v>
      </c>
      <c r="B196" s="128"/>
      <c r="C196" s="128"/>
      <c r="D196" s="129"/>
      <c r="E196" s="45"/>
      <c r="F196" s="19" t="s">
        <v>169</v>
      </c>
      <c r="G196" s="45"/>
      <c r="H196" s="79">
        <f>+I27+I41+I60+I75+I89+I103+I119+I141+I154+I177+I192+IC208+D230</f>
        <v>0</v>
      </c>
      <c r="I196" s="79">
        <f>+I27+I41+I60+I75+I89+I103+I119+I141+I154+I177+I192+D230+C208</f>
        <v>0</v>
      </c>
      <c r="J196" s="45"/>
    </row>
    <row r="197" spans="1:10" ht="13.5" thickBot="1">
      <c r="A197" s="47"/>
      <c r="F197" s="48"/>
      <c r="H197" s="49"/>
      <c r="I197" s="49"/>
    </row>
    <row r="198" spans="1:10" s="5" customFormat="1" ht="14.25" thickTop="1" thickBot="1">
      <c r="A198" s="4" t="s">
        <v>0</v>
      </c>
      <c r="B198" s="33" t="s">
        <v>1</v>
      </c>
      <c r="C198" s="33" t="s">
        <v>2</v>
      </c>
      <c r="D198" s="33" t="s">
        <v>3</v>
      </c>
      <c r="E198" s="121"/>
      <c r="F198" s="88" t="s">
        <v>251</v>
      </c>
      <c r="H198" s="50">
        <f>+H28+H42+H61+H76+H90+H104+H120+H142+H155+H178+H193+D208+D226</f>
        <v>0</v>
      </c>
      <c r="I198" s="50">
        <f>+H28+H42+H61+H76+H90+H104+H120+H142+H155+H178+H193+D208+D226</f>
        <v>0</v>
      </c>
    </row>
    <row r="199" spans="1:10">
      <c r="A199" s="6" t="s">
        <v>160</v>
      </c>
      <c r="B199" s="7">
        <v>10</v>
      </c>
      <c r="C199" s="8"/>
      <c r="D199" s="7">
        <f t="shared" ref="D199:D207" si="18">+C199*B199</f>
        <v>0</v>
      </c>
      <c r="E199" s="121"/>
      <c r="F199" s="48"/>
      <c r="H199" s="49"/>
      <c r="I199" s="49"/>
    </row>
    <row r="200" spans="1:10">
      <c r="A200" s="6" t="s">
        <v>161</v>
      </c>
      <c r="B200" s="7">
        <v>5</v>
      </c>
      <c r="C200" s="8"/>
      <c r="D200" s="7">
        <f t="shared" si="18"/>
        <v>0</v>
      </c>
      <c r="E200" s="121"/>
      <c r="F200" s="51" t="s">
        <v>252</v>
      </c>
      <c r="H200" s="52">
        <f>+H198*7</f>
        <v>0</v>
      </c>
      <c r="I200" s="53">
        <f>+H198*7</f>
        <v>0</v>
      </c>
    </row>
    <row r="201" spans="1:10">
      <c r="A201" s="6" t="s">
        <v>162</v>
      </c>
      <c r="B201" s="7">
        <v>3</v>
      </c>
      <c r="C201" s="8"/>
      <c r="D201" s="7">
        <f t="shared" si="18"/>
        <v>0</v>
      </c>
      <c r="E201" s="121"/>
      <c r="F201" s="54" t="s">
        <v>177</v>
      </c>
      <c r="H201" s="55">
        <f>+D228</f>
        <v>0</v>
      </c>
      <c r="I201" s="53">
        <f>+D228</f>
        <v>0</v>
      </c>
    </row>
    <row r="202" spans="1:10">
      <c r="A202" s="6" t="s">
        <v>163</v>
      </c>
      <c r="B202" s="7">
        <v>4.5</v>
      </c>
      <c r="C202" s="8"/>
      <c r="D202" s="7">
        <f t="shared" si="18"/>
        <v>0</v>
      </c>
      <c r="E202" s="121"/>
      <c r="F202" s="56" t="s">
        <v>176</v>
      </c>
      <c r="H202" s="52">
        <f>+H200-H201</f>
        <v>0</v>
      </c>
      <c r="I202" s="53">
        <f>+I200-I201</f>
        <v>0</v>
      </c>
    </row>
    <row r="203" spans="1:10" ht="13.5" thickBot="1">
      <c r="A203" s="6" t="s">
        <v>164</v>
      </c>
      <c r="B203" s="7">
        <v>6</v>
      </c>
      <c r="C203" s="8"/>
      <c r="D203" s="7">
        <f t="shared" si="18"/>
        <v>0</v>
      </c>
      <c r="E203" s="121"/>
      <c r="F203" s="57" t="s">
        <v>186</v>
      </c>
      <c r="H203" s="55">
        <f>+H202*0.1</f>
        <v>0</v>
      </c>
      <c r="I203" s="53"/>
    </row>
    <row r="204" spans="1:10" ht="13.5" thickBot="1">
      <c r="A204" s="6" t="s">
        <v>165</v>
      </c>
      <c r="B204" s="7">
        <v>6.5</v>
      </c>
      <c r="C204" s="8"/>
      <c r="D204" s="7">
        <f t="shared" si="18"/>
        <v>0</v>
      </c>
      <c r="E204" s="121"/>
      <c r="F204" s="91" t="s">
        <v>234</v>
      </c>
      <c r="H204" s="52">
        <f>+H202-H203</f>
        <v>0</v>
      </c>
      <c r="I204" s="53">
        <f>+I200-I201</f>
        <v>0</v>
      </c>
    </row>
    <row r="205" spans="1:10" ht="13.5" thickBot="1">
      <c r="A205" s="6" t="s">
        <v>166</v>
      </c>
      <c r="B205" s="7">
        <v>10</v>
      </c>
      <c r="C205" s="8"/>
      <c r="D205" s="7">
        <f t="shared" si="18"/>
        <v>0</v>
      </c>
      <c r="E205" s="121"/>
      <c r="F205" s="92" t="s">
        <v>253</v>
      </c>
      <c r="H205" s="58"/>
      <c r="I205" s="58"/>
    </row>
    <row r="206" spans="1:10" ht="14.25" thickTop="1" thickBot="1">
      <c r="A206" s="6" t="s">
        <v>167</v>
      </c>
      <c r="B206" s="7">
        <v>5</v>
      </c>
      <c r="C206" s="8"/>
      <c r="D206" s="7">
        <f t="shared" si="18"/>
        <v>0</v>
      </c>
      <c r="E206" s="121"/>
      <c r="F206" s="56" t="s">
        <v>267</v>
      </c>
      <c r="H206" s="59">
        <f>+H205-H204</f>
        <v>0</v>
      </c>
      <c r="I206" s="59">
        <f>+I205-I204</f>
        <v>0</v>
      </c>
    </row>
    <row r="207" spans="1:10" ht="13.5" thickTop="1">
      <c r="A207" s="6" t="s">
        <v>168</v>
      </c>
      <c r="B207" s="7">
        <v>10</v>
      </c>
      <c r="C207" s="8"/>
      <c r="D207" s="7">
        <f t="shared" si="18"/>
        <v>0</v>
      </c>
      <c r="E207" s="121"/>
      <c r="F207" s="22"/>
      <c r="G207" s="45"/>
      <c r="H207" s="45"/>
      <c r="I207" s="45"/>
    </row>
    <row r="208" spans="1:10">
      <c r="C208" s="7"/>
      <c r="D208" s="7">
        <f>SUM(D199:D207)</f>
        <v>0</v>
      </c>
      <c r="E208" s="121"/>
      <c r="F208" s="45"/>
      <c r="G208" s="45"/>
      <c r="H208" s="45"/>
      <c r="I208" s="45"/>
    </row>
    <row r="209" spans="1:10" ht="13.5" thickBot="1">
      <c r="F209" s="123"/>
      <c r="G209" s="123"/>
      <c r="H209" s="123"/>
      <c r="I209" s="123"/>
    </row>
    <row r="210" spans="1:10" s="46" customFormat="1" ht="15.75" thickBot="1">
      <c r="A210" s="127" t="s">
        <v>185</v>
      </c>
      <c r="B210" s="128"/>
      <c r="C210" s="128"/>
      <c r="D210" s="129"/>
      <c r="E210" s="45"/>
      <c r="F210" s="122"/>
      <c r="G210" s="122"/>
      <c r="H210" s="122"/>
      <c r="I210" s="122"/>
      <c r="J210" s="45"/>
    </row>
    <row r="211" spans="1:10">
      <c r="A211" s="47"/>
      <c r="G211" s="60"/>
      <c r="H211" s="60"/>
      <c r="I211" s="45"/>
    </row>
    <row r="212" spans="1:10" s="5" customFormat="1">
      <c r="A212" s="4" t="s">
        <v>0</v>
      </c>
      <c r="B212" s="35" t="s">
        <v>1</v>
      </c>
      <c r="C212" s="35" t="s">
        <v>2</v>
      </c>
      <c r="D212" s="35" t="s">
        <v>3</v>
      </c>
      <c r="E212" s="121"/>
      <c r="F212" s="45"/>
      <c r="G212" s="61"/>
      <c r="H212" s="61"/>
      <c r="I212" s="3"/>
    </row>
    <row r="213" spans="1:10">
      <c r="A213" s="6" t="s">
        <v>170</v>
      </c>
      <c r="B213" s="8">
        <v>3</v>
      </c>
      <c r="C213" s="8"/>
      <c r="D213" s="7">
        <f t="shared" ref="D213:D225" si="19">+C213*B213</f>
        <v>0</v>
      </c>
      <c r="E213" s="121"/>
      <c r="F213" s="45"/>
      <c r="G213" s="62"/>
      <c r="H213" s="62"/>
      <c r="I213" s="5"/>
    </row>
    <row r="214" spans="1:10">
      <c r="A214" s="6" t="s">
        <v>171</v>
      </c>
      <c r="B214" s="8">
        <v>5</v>
      </c>
      <c r="C214" s="8"/>
      <c r="D214" s="7">
        <f t="shared" si="19"/>
        <v>0</v>
      </c>
      <c r="E214" s="121"/>
      <c r="F214" s="45"/>
      <c r="G214" s="62"/>
      <c r="H214" s="62"/>
    </row>
    <row r="215" spans="1:10">
      <c r="A215" s="6" t="s">
        <v>160</v>
      </c>
      <c r="B215" s="8">
        <v>5</v>
      </c>
      <c r="C215" s="8"/>
      <c r="D215" s="7">
        <f t="shared" si="19"/>
        <v>0</v>
      </c>
      <c r="E215" s="121"/>
      <c r="F215" s="45"/>
      <c r="G215" s="62"/>
      <c r="H215" s="62"/>
      <c r="J215" s="63"/>
    </row>
    <row r="216" spans="1:10">
      <c r="A216" s="6" t="s">
        <v>161</v>
      </c>
      <c r="B216" s="8">
        <v>1.5</v>
      </c>
      <c r="C216" s="8"/>
      <c r="D216" s="7">
        <f t="shared" si="19"/>
        <v>0</v>
      </c>
      <c r="E216" s="121"/>
      <c r="F216" s="45"/>
      <c r="G216" s="62"/>
      <c r="H216" s="62"/>
      <c r="I216" s="45"/>
    </row>
    <row r="217" spans="1:10">
      <c r="A217" s="6" t="s">
        <v>162</v>
      </c>
      <c r="B217" s="8">
        <v>3</v>
      </c>
      <c r="C217" s="8"/>
      <c r="D217" s="7">
        <f t="shared" si="19"/>
        <v>0</v>
      </c>
      <c r="E217" s="121"/>
      <c r="F217" s="45"/>
      <c r="G217" s="62"/>
      <c r="H217" s="62"/>
      <c r="J217" s="63"/>
    </row>
    <row r="218" spans="1:10">
      <c r="A218" s="6" t="s">
        <v>163</v>
      </c>
      <c r="B218" s="8">
        <v>4.5</v>
      </c>
      <c r="C218" s="8"/>
      <c r="D218" s="7">
        <f t="shared" si="19"/>
        <v>0</v>
      </c>
      <c r="E218" s="121"/>
      <c r="F218" s="45"/>
      <c r="G218" s="62"/>
      <c r="H218" s="62"/>
      <c r="I218" s="45"/>
    </row>
    <row r="219" spans="1:10">
      <c r="A219" s="6" t="s">
        <v>164</v>
      </c>
      <c r="B219" s="8">
        <v>6</v>
      </c>
      <c r="C219" s="8"/>
      <c r="D219" s="7">
        <f t="shared" si="19"/>
        <v>0</v>
      </c>
      <c r="E219" s="121"/>
      <c r="F219" s="45"/>
      <c r="G219" s="62"/>
      <c r="H219" s="62"/>
    </row>
    <row r="220" spans="1:10">
      <c r="A220" s="6" t="s">
        <v>165</v>
      </c>
      <c r="B220" s="8">
        <v>6.5</v>
      </c>
      <c r="C220" s="8"/>
      <c r="D220" s="7">
        <f t="shared" si="19"/>
        <v>0</v>
      </c>
      <c r="E220" s="121"/>
      <c r="F220" s="45"/>
      <c r="G220" s="62"/>
      <c r="H220" s="62"/>
    </row>
    <row r="221" spans="1:10">
      <c r="A221" s="6" t="s">
        <v>172</v>
      </c>
      <c r="B221" s="8">
        <v>4.5</v>
      </c>
      <c r="C221" s="8"/>
      <c r="D221" s="7">
        <f t="shared" si="19"/>
        <v>0</v>
      </c>
      <c r="E221" s="121"/>
      <c r="F221" s="45"/>
      <c r="G221" s="62"/>
      <c r="H221" s="62"/>
    </row>
    <row r="222" spans="1:10">
      <c r="A222" s="6" t="s">
        <v>166</v>
      </c>
      <c r="B222" s="8">
        <v>10</v>
      </c>
      <c r="C222" s="8"/>
      <c r="D222" s="7">
        <f t="shared" si="19"/>
        <v>0</v>
      </c>
      <c r="E222" s="121"/>
      <c r="F222" s="45"/>
      <c r="G222" s="62"/>
      <c r="H222" s="62"/>
    </row>
    <row r="223" spans="1:10">
      <c r="A223" s="6" t="s">
        <v>167</v>
      </c>
      <c r="B223" s="8">
        <v>5</v>
      </c>
      <c r="C223" s="8"/>
      <c r="D223" s="7">
        <f t="shared" si="19"/>
        <v>0</v>
      </c>
      <c r="E223" s="121"/>
      <c r="F223" s="45"/>
      <c r="G223" s="62"/>
      <c r="H223" s="62"/>
    </row>
    <row r="224" spans="1:10">
      <c r="A224" s="6" t="s">
        <v>168</v>
      </c>
      <c r="B224" s="8">
        <v>5</v>
      </c>
      <c r="C224" s="8"/>
      <c r="D224" s="7">
        <f t="shared" si="19"/>
        <v>0</v>
      </c>
      <c r="E224" s="121"/>
      <c r="F224" s="45"/>
      <c r="G224" s="62"/>
      <c r="H224" s="62"/>
    </row>
    <row r="225" spans="1:8">
      <c r="A225" s="11" t="s">
        <v>173</v>
      </c>
      <c r="B225" s="12"/>
      <c r="C225" s="8"/>
      <c r="D225" s="7">
        <f t="shared" si="19"/>
        <v>0</v>
      </c>
      <c r="E225" s="121"/>
      <c r="F225" s="45"/>
      <c r="G225" s="62"/>
      <c r="H225" s="62"/>
    </row>
    <row r="226" spans="1:8">
      <c r="C226" s="7">
        <f>SUM(C213:C225)</f>
        <v>0</v>
      </c>
      <c r="D226" s="7">
        <f>SUM(D213:D225)</f>
        <v>0</v>
      </c>
      <c r="E226" s="121"/>
      <c r="F226" s="45"/>
      <c r="G226" s="62"/>
      <c r="H226" s="62"/>
    </row>
    <row r="227" spans="1:8" ht="13.5" thickBot="1">
      <c r="F227" s="45"/>
      <c r="G227" s="62"/>
      <c r="H227" s="62"/>
    </row>
    <row r="228" spans="1:8" ht="13.5" thickBot="1">
      <c r="A228" s="124" t="s">
        <v>174</v>
      </c>
      <c r="B228" s="125"/>
      <c r="C228" s="126"/>
      <c r="D228" s="2">
        <f>+D226*40</f>
        <v>0</v>
      </c>
      <c r="F228" s="45"/>
      <c r="G228" s="45"/>
      <c r="H228" s="45"/>
    </row>
    <row r="229" spans="1:8" ht="13.5" thickBot="1">
      <c r="A229" s="48"/>
      <c r="B229" s="2"/>
      <c r="C229" s="2"/>
      <c r="D229" s="2"/>
      <c r="F229" s="45"/>
      <c r="G229" s="45"/>
      <c r="H229" s="45"/>
    </row>
    <row r="230" spans="1:8" ht="13.5" thickBot="1">
      <c r="A230" s="118" t="s">
        <v>175</v>
      </c>
      <c r="B230" s="119"/>
      <c r="C230" s="120"/>
      <c r="D230" s="2">
        <f>+C226</f>
        <v>0</v>
      </c>
      <c r="F230" s="45"/>
      <c r="G230" s="45"/>
      <c r="H230" s="45"/>
    </row>
    <row r="231" spans="1:8">
      <c r="F231" s="64"/>
      <c r="G231" s="45"/>
      <c r="H231" s="45"/>
    </row>
  </sheetData>
  <sheetProtection sheet="1" objects="1" scenarios="1"/>
  <mergeCells count="28">
    <mergeCell ref="E67:E73"/>
    <mergeCell ref="E126:E139"/>
    <mergeCell ref="A80:I80"/>
    <mergeCell ref="A93:I93"/>
    <mergeCell ref="A114:D114"/>
    <mergeCell ref="A2:I2"/>
    <mergeCell ref="A31:I31"/>
    <mergeCell ref="A45:I45"/>
    <mergeCell ref="A64:I64"/>
    <mergeCell ref="E4:E25"/>
    <mergeCell ref="E33:E39"/>
    <mergeCell ref="A48:D48"/>
    <mergeCell ref="A107:I107"/>
    <mergeCell ref="A123:I123"/>
    <mergeCell ref="A230:C230"/>
    <mergeCell ref="E212:E226"/>
    <mergeCell ref="F210:I210"/>
    <mergeCell ref="E161:E175"/>
    <mergeCell ref="E184:E190"/>
    <mergeCell ref="F209:I209"/>
    <mergeCell ref="A228:C228"/>
    <mergeCell ref="E198:E208"/>
    <mergeCell ref="A196:D196"/>
    <mergeCell ref="A210:D210"/>
    <mergeCell ref="A145:I145"/>
    <mergeCell ref="A158:I158"/>
    <mergeCell ref="A181:I181"/>
    <mergeCell ref="E148:E152"/>
  </mergeCells>
  <phoneticPr fontId="0" type="noConversion"/>
  <conditionalFormatting sqref="H206:I206">
    <cfRule type="expression" dxfId="1" priority="1" stopIfTrue="1">
      <formula>(H205-H204)&lt;0</formula>
    </cfRule>
    <cfRule type="expression" dxfId="0" priority="2" stopIfTrue="1">
      <formula>(H205-H204)&gt;0</formula>
    </cfRule>
  </conditionalFormatting>
  <printOptions horizontalCentered="1"/>
  <pageMargins left="0" right="0" top="0.86" bottom="0.75" header="0.5" footer="0.5"/>
  <pageSetup scale="63" orientation="portrait" horizontalDpi="300" verticalDpi="300" r:id="rId1"/>
  <headerFooter alignWithMargins="0">
    <oddHeader>&amp;L&amp;"Arial,Bold"&amp;11MILITARY TRAFFIC MANAGEMENT COMMAND&amp;R&amp;"Arial,Bold"&amp;11FOR ITO/TMO USE ONLY-
CUBE SHEET FOR DETERMINING CONSTRUCTED WEIGHT FOR HOUSEHOLD GOODS SHIPMENTS</oddHeader>
    <oddFooter xml:space="preserve">&amp;C&amp;P  </oddFooter>
  </headerFooter>
  <rowBreaks count="2" manualBreakCount="2">
    <brk id="78" max="8" man="1"/>
    <brk id="15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WEIGHT ESTIMATOR FORM-SM&amp;CIV</vt:lpstr>
      <vt:lpstr>CUBE SHEET-ITO-TMO-ONLY</vt:lpstr>
      <vt:lpstr>'CUBE SHEET-ITO-TMO-ONLY'!Print_Area</vt:lpstr>
      <vt:lpstr>'WEIGHT ESTIMATOR FORM-SM&amp;CIV'!Print_Area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The Berry Company</cp:lastModifiedBy>
  <cp:lastPrinted>2005-03-10T16:09:39Z</cp:lastPrinted>
  <dcterms:created xsi:type="dcterms:W3CDTF">2096-05-14T20:53:52Z</dcterms:created>
  <dcterms:modified xsi:type="dcterms:W3CDTF">2013-04-24T23:48:30Z</dcterms:modified>
</cp:coreProperties>
</file>